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randon Flores\Desktop\"/>
    </mc:Choice>
  </mc:AlternateContent>
  <xr:revisionPtr revIDLastSave="0" documentId="13_ncr:1_{2FCBD513-70E8-4337-BF9D-9F3F864A97D5}" xr6:coauthVersionLast="45" xr6:coauthVersionMax="45" xr10:uidLastSave="{00000000-0000-0000-0000-000000000000}"/>
  <bookViews>
    <workbookView xWindow="-120" yWindow="-120" windowWidth="29040" windowHeight="15840" xr2:uid="{E89D39C0-C4C5-44A9-AD7E-5C277C7F23C4}"/>
  </bookViews>
  <sheets>
    <sheet name="Eje. analítica, marzo" sheetId="4" r:id="rId1"/>
    <sheet name="Cuenta corriente por rengló (2)" sheetId="3" r:id="rId2"/>
  </sheets>
  <definedNames>
    <definedName name="_xlnm.Print_Area" localSheetId="1">'Cuenta corriente por rengló (2)'!$A$1:$J$94</definedName>
    <definedName name="_xlnm.Print_Titles" localSheetId="1">'Cuenta corriente por rengló (2)'!$1:$5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7" i="3" l="1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3" i="3"/>
  <c r="J84" i="3"/>
  <c r="J85" i="3"/>
  <c r="J86" i="3"/>
  <c r="J87" i="3"/>
  <c r="J88" i="3"/>
  <c r="J89" i="3"/>
  <c r="J90" i="3"/>
  <c r="J91" i="3"/>
  <c r="J92" i="3"/>
  <c r="J93" i="3"/>
  <c r="I17" i="3"/>
  <c r="I94" i="3" s="1"/>
  <c r="J11" i="3"/>
  <c r="J12" i="3"/>
  <c r="J13" i="3"/>
  <c r="J14" i="3"/>
  <c r="J15" i="3"/>
  <c r="J16" i="3"/>
  <c r="J10" i="3"/>
  <c r="J8" i="3"/>
  <c r="I93" i="3"/>
  <c r="I92" i="3"/>
  <c r="I91" i="3"/>
  <c r="I90" i="3"/>
  <c r="I89" i="3"/>
  <c r="I88" i="3"/>
  <c r="I84" i="3"/>
  <c r="I85" i="3"/>
  <c r="I86" i="3"/>
  <c r="I87" i="3"/>
  <c r="I83" i="3"/>
  <c r="I82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50" i="3"/>
  <c r="I49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18" i="3"/>
  <c r="I11" i="3"/>
  <c r="I12" i="3"/>
  <c r="I13" i="3"/>
  <c r="I14" i="3"/>
  <c r="I15" i="3"/>
  <c r="I16" i="3"/>
  <c r="I10" i="3"/>
  <c r="H8" i="3"/>
  <c r="I8" i="3" s="1"/>
  <c r="H93" i="3"/>
  <c r="G93" i="3"/>
  <c r="F93" i="3"/>
  <c r="E93" i="3"/>
  <c r="C93" i="3"/>
  <c r="H91" i="3"/>
  <c r="G91" i="3"/>
  <c r="F91" i="3"/>
  <c r="E91" i="3"/>
  <c r="C91" i="3"/>
  <c r="H88" i="3"/>
  <c r="G88" i="3"/>
  <c r="F88" i="3"/>
  <c r="E88" i="3"/>
  <c r="C88" i="3"/>
  <c r="H82" i="3"/>
  <c r="G82" i="3"/>
  <c r="F82" i="3"/>
  <c r="E82" i="3"/>
  <c r="H49" i="3"/>
  <c r="G49" i="3"/>
  <c r="F49" i="3"/>
  <c r="E49" i="3"/>
  <c r="C47" i="3"/>
  <c r="C38" i="3"/>
  <c r="C37" i="3"/>
  <c r="C28" i="3"/>
  <c r="C27" i="3"/>
  <c r="C20" i="3"/>
  <c r="G17" i="3"/>
  <c r="F17" i="3"/>
  <c r="E17" i="3"/>
  <c r="C13" i="3"/>
  <c r="C17" i="3" s="1"/>
  <c r="H12" i="3"/>
  <c r="G94" i="3" l="1"/>
  <c r="H17" i="3"/>
  <c r="H94" i="3" s="1"/>
  <c r="E94" i="3"/>
  <c r="F94" i="3"/>
  <c r="C49" i="3"/>
  <c r="J49" i="3" s="1"/>
  <c r="C82" i="3"/>
  <c r="J82" i="3" s="1"/>
  <c r="C94" i="3" l="1"/>
  <c r="J94" i="3" s="1"/>
  <c r="C97" i="3" l="1"/>
</calcChain>
</file>

<file path=xl/sharedStrings.xml><?xml version="1.0" encoding="utf-8"?>
<sst xmlns="http://schemas.openxmlformats.org/spreadsheetml/2006/main" count="559" uniqueCount="325">
  <si>
    <t>MINISTERIO DE COMUNICACIONES, INFRAESTRUCTURA Y VIVIENDA</t>
  </si>
  <si>
    <t>EJECUCIÓN PRESUPUESTARIA POR RENGLÓN DE GASTOS</t>
  </si>
  <si>
    <t>UNIDAD DE CONTROL Y SUPERVISIÓN DE CABLE -UNCOSU-</t>
  </si>
  <si>
    <t>Renglon</t>
  </si>
  <si>
    <t>Descripción</t>
  </si>
  <si>
    <t>%</t>
  </si>
  <si>
    <t>Enero</t>
  </si>
  <si>
    <t>Febrero</t>
  </si>
  <si>
    <t>Marzo</t>
  </si>
  <si>
    <t>Abril</t>
  </si>
  <si>
    <t>021</t>
  </si>
  <si>
    <t>Personal Supernumerario</t>
  </si>
  <si>
    <t xml:space="preserve"> Q                    -   </t>
  </si>
  <si>
    <t>022</t>
  </si>
  <si>
    <t>Personal Temporal</t>
  </si>
  <si>
    <t>026</t>
  </si>
  <si>
    <t>Complementoi por calidad profesional al personal temporal</t>
  </si>
  <si>
    <t>027</t>
  </si>
  <si>
    <t>Complementos Específicos al Personal Temporal</t>
  </si>
  <si>
    <t>029</t>
  </si>
  <si>
    <t>Otras Remuneraciones de Personal Temporal</t>
  </si>
  <si>
    <t>071</t>
  </si>
  <si>
    <t>Aguinaldo</t>
  </si>
  <si>
    <t>072</t>
  </si>
  <si>
    <t>Bono 14</t>
  </si>
  <si>
    <t>073</t>
  </si>
  <si>
    <t>Bono Vacacional</t>
  </si>
  <si>
    <t>Total Grupo de Gasto 000</t>
  </si>
  <si>
    <t>Energía Eléctrica</t>
  </si>
  <si>
    <t>Agua</t>
  </si>
  <si>
    <t>Telefonía</t>
  </si>
  <si>
    <t>Correos y Telégrafos</t>
  </si>
  <si>
    <t>Extracción de Basura y Destrucción de desechos sólidos</t>
  </si>
  <si>
    <t>Divulgación e Información</t>
  </si>
  <si>
    <t>Impresión, Encuadernación y Reproducción</t>
  </si>
  <si>
    <t>Viáticos en el Exterior</t>
  </si>
  <si>
    <t>Viáticos en el Interior</t>
  </si>
  <si>
    <t>Reconocimiento de Gastos</t>
  </si>
  <si>
    <t>Transporte de Personas</t>
  </si>
  <si>
    <t>Fletes</t>
  </si>
  <si>
    <t>Arrendamiento de Edificios y locales</t>
  </si>
  <si>
    <t>Derecho de Bienes Intangibles</t>
  </si>
  <si>
    <t>Mantenimiento y Reparación de Equipo de oficina</t>
  </si>
  <si>
    <t>Mantenimiento y Reparación de Medios de Transporte</t>
  </si>
  <si>
    <t>Mantenimiento y Reparación de Equipo para comunicaciones</t>
  </si>
  <si>
    <t>Mantenimiento y Rearación de Equipo de Cómputo</t>
  </si>
  <si>
    <t>Mantenimiento y Reparación de Otras Maquinarias y Equipos</t>
  </si>
  <si>
    <t>Mantenimiento y Reparación de Edificios</t>
  </si>
  <si>
    <t>Mantenimiento y Reparación de Instalaciones</t>
  </si>
  <si>
    <t>Servicios Jurídicos</t>
  </si>
  <si>
    <t>Servicios Económicos, Financieros, Contables y de Auditoría</t>
  </si>
  <si>
    <t>Servicios de Capacitación</t>
  </si>
  <si>
    <t>Servicios de Informática y Sistemas Computarizados</t>
  </si>
  <si>
    <t>Otros Estudios y/o Servicios</t>
  </si>
  <si>
    <t>Primas y Gastos Seguros y Fianzas</t>
  </si>
  <si>
    <t>Impuestos, derechos y tasas</t>
  </si>
  <si>
    <t>Servicios de aatención y protocolo</t>
  </si>
  <si>
    <t>Servicios de vigilancia</t>
  </si>
  <si>
    <t>Otros Servicios</t>
  </si>
  <si>
    <t>Total Grupo de Gasto 100</t>
  </si>
  <si>
    <t>Alimentos para personas</t>
  </si>
  <si>
    <t>Productos agroforestales, madera</t>
  </si>
  <si>
    <t>Acabados Textiles</t>
  </si>
  <si>
    <t>Prendas de vestir</t>
  </si>
  <si>
    <t>Otros textiles y vestuario</t>
  </si>
  <si>
    <t>Papel de Escritorio</t>
  </si>
  <si>
    <t>Papeles Comerciales, Cartulinas, Cartones y Otros</t>
  </si>
  <si>
    <t>Productos de papel o Cartón</t>
  </si>
  <si>
    <t>Productos de Artes Gráficas</t>
  </si>
  <si>
    <t>Libros, Revistas y Periódicos</t>
  </si>
  <si>
    <t>Especies Timbradas y Valores</t>
  </si>
  <si>
    <t>Llantas y Neumáticos</t>
  </si>
  <si>
    <t>Artículos de Caucho</t>
  </si>
  <si>
    <t>Elementos y Compuestos Químicos</t>
  </si>
  <si>
    <t>Combustibles y Lubricantes</t>
  </si>
  <si>
    <t>Productos Medicinales y Farmacéuticos</t>
  </si>
  <si>
    <t>Tintes, Pinturas y Colorantes</t>
  </si>
  <si>
    <t>Productos plásticos, nylon, Vinil y P.V.C</t>
  </si>
  <si>
    <t>Otros productos químicos y conexos</t>
  </si>
  <si>
    <t>Productos de loza y porcelana</t>
  </si>
  <si>
    <t>Productos de Metal y sus Aleaciones</t>
  </si>
  <si>
    <t>Estructuras Metálicas Acabadas</t>
  </si>
  <si>
    <t>Herramientas Menores</t>
  </si>
  <si>
    <t>Otros productos metálicos</t>
  </si>
  <si>
    <t>Útiles de Oficina</t>
  </si>
  <si>
    <t>Utiles Sanitarios, de Limpieza y de Uso personal</t>
  </si>
  <si>
    <t>Útiles Educacionales y Culturales</t>
  </si>
  <si>
    <t>Útiles Menores, sunimistros e instrumental médico-quirurjicos, de laboratorio y cuidados de la salud</t>
  </si>
  <si>
    <t>Útiles de Cocina y Comedor</t>
  </si>
  <si>
    <t>Materiales, Productos y Accs. Eléctrico, Cableado, Estructurado de redes informáticas y Telefónicas</t>
  </si>
  <si>
    <t>Accesorios y Repuestos en General</t>
  </si>
  <si>
    <t>Otros Materiale y Suministros</t>
  </si>
  <si>
    <t>Total Grupo de Gasto 200</t>
  </si>
  <si>
    <t>Nobiliario de Equipo y Oficina</t>
  </si>
  <si>
    <t>Equipo de Transporte</t>
  </si>
  <si>
    <t>Equipo para comunicaciones</t>
  </si>
  <si>
    <t>Equipo de Cómputo</t>
  </si>
  <si>
    <t>Otras Maquinarias y Equipo</t>
  </si>
  <si>
    <t>Total Grupo de Gasto 300</t>
  </si>
  <si>
    <t>Indemnizaciones al Personal</t>
  </si>
  <si>
    <t>Vacaciones Pagadas por Retiro</t>
  </si>
  <si>
    <t>Total Grupo de Gasto 400</t>
  </si>
  <si>
    <t>Sentencias Judiciales</t>
  </si>
  <si>
    <t>Total Grupo de Gasto 900</t>
  </si>
  <si>
    <t>Total Unidad Ejecutora 208</t>
  </si>
  <si>
    <t>Presupuesto 2021</t>
  </si>
  <si>
    <t>Modificaciones</t>
  </si>
  <si>
    <t>Ejecución Primer Cuatrimestre 2021</t>
  </si>
  <si>
    <t>Proyectado</t>
  </si>
  <si>
    <t>Totales</t>
  </si>
  <si>
    <t>Sistema de Contabilidad Integrada Gubernamental</t>
  </si>
  <si>
    <t xml:space="preserve"> Ejecución de Gastos - Reportes - Informacion Analitica </t>
  </si>
  <si>
    <t>PAGINA   :</t>
  </si>
  <si>
    <t>DE</t>
  </si>
  <si>
    <t xml:space="preserve"> Ejecucion Analitica del Presupuesto 2</t>
  </si>
  <si>
    <t>FECHA     :</t>
  </si>
  <si>
    <t>Expresado en Quetzales</t>
  </si>
  <si>
    <t>HORA       :</t>
  </si>
  <si>
    <t xml:space="preserve"> </t>
  </si>
  <si>
    <t>REPORTE:</t>
  </si>
  <si>
    <t>R00804489.rpt</t>
  </si>
  <si>
    <t>DEL MES DE ENERO AL MES DE ABRIL</t>
  </si>
  <si>
    <t>EJERCICIO:</t>
  </si>
  <si>
    <t>2021</t>
  </si>
  <si>
    <t>PG</t>
  </si>
  <si>
    <t>SPG</t>
  </si>
  <si>
    <t>PY</t>
  </si>
  <si>
    <t>ACT / OBR</t>
  </si>
  <si>
    <t>DESCRIPCION</t>
  </si>
  <si>
    <t>ASIGNADO</t>
  </si>
  <si>
    <t>MODIFICACIONES</t>
  </si>
  <si>
    <t>VIGENTE</t>
  </si>
  <si>
    <t>PRE- COMPROMETIDO</t>
  </si>
  <si>
    <t>COMPROMETIDO</t>
  </si>
  <si>
    <t>DEVENGADO</t>
  </si>
  <si>
    <t>PAGADO</t>
  </si>
  <si>
    <t>SALDO POR
COMPROMETER</t>
  </si>
  <si>
    <t>SALDO POR DEVENGAR</t>
  </si>
  <si>
    <t>SALDO POR
 PAGAR</t>
  </si>
  <si>
    <t>REN</t>
  </si>
  <si>
    <t>UBG</t>
  </si>
  <si>
    <t>FTE</t>
  </si>
  <si>
    <t>ENTIDAD:</t>
  </si>
  <si>
    <t>1113-0013-208-00</t>
  </si>
  <si>
    <t>21</t>
  </si>
  <si>
    <t>SERVICIOS DE CABLE POR TELEVISION</t>
  </si>
  <si>
    <t>00</t>
  </si>
  <si>
    <t>SIN SUBPROGRAMA</t>
  </si>
  <si>
    <t>000</t>
  </si>
  <si>
    <t>SIN PROYECTO</t>
  </si>
  <si>
    <t>001</t>
  </si>
  <si>
    <t>DIRECCION Y COORDINACION</t>
  </si>
  <si>
    <t>Total Financiamiento  :</t>
  </si>
  <si>
    <t>SERVICIOS PERSONALES</t>
  </si>
  <si>
    <t>0101</t>
  </si>
  <si>
    <t>PERSONAL SUPERNUMERARIO</t>
  </si>
  <si>
    <t>PERSONAL POR CONTRATO</t>
  </si>
  <si>
    <t>COMPLEMENTO POR CALIDAD PROFESIONAL AL PERSONAL TEMPORAL</t>
  </si>
  <si>
    <t>COMPLEMENTOS ESPECÍFICOS AL PERSONAL TEMPORAL</t>
  </si>
  <si>
    <t>OTRAS REMUNERACIONES DE PERSONAL TEMPORAL</t>
  </si>
  <si>
    <t>AGUINALDO</t>
  </si>
  <si>
    <t>BONIFICACIÓN ANUAL (BONO 14)</t>
  </si>
  <si>
    <t>BONO VACACIONAL</t>
  </si>
  <si>
    <t xml:space="preserve">Total Grupo de Gasto:   </t>
  </si>
  <si>
    <t xml:space="preserve">Total Fuente:   </t>
  </si>
  <si>
    <t>100</t>
  </si>
  <si>
    <t>SERVICIOS NO PERSONALES</t>
  </si>
  <si>
    <t>111</t>
  </si>
  <si>
    <t>ENERGÍA ELÉCTRICA</t>
  </si>
  <si>
    <t>112</t>
  </si>
  <si>
    <t>AGUA</t>
  </si>
  <si>
    <t>113</t>
  </si>
  <si>
    <t>TELEFONÍA</t>
  </si>
  <si>
    <t>114</t>
  </si>
  <si>
    <t>CORREOS Y TELÉGRAFOS</t>
  </si>
  <si>
    <t>115</t>
  </si>
  <si>
    <t>EXTRACCIÓN DE BASURA Y DESTRUCCIÓN DE DESECHOS SÓLIDOS</t>
  </si>
  <si>
    <t>121</t>
  </si>
  <si>
    <t>DIVULGACIÓN E INFORMACIÓN</t>
  </si>
  <si>
    <t>122</t>
  </si>
  <si>
    <t>IMPRESIÓN, ENCUADERNACIÓN Y REPRODUCCIÓN</t>
  </si>
  <si>
    <t>131</t>
  </si>
  <si>
    <t>VIÁTICOS EN EL EXTERIOR</t>
  </si>
  <si>
    <t>133</t>
  </si>
  <si>
    <t>VIÁTICOS EN EL INTERIOR</t>
  </si>
  <si>
    <t>141</t>
  </si>
  <si>
    <t>TRANSPORTE DE PERSONAS</t>
  </si>
  <si>
    <t>142</t>
  </si>
  <si>
    <t>FLETES</t>
  </si>
  <si>
    <t>151</t>
  </si>
  <si>
    <t>ARRENDAMIENTO DE EDIFICIOS Y LOCALES</t>
  </si>
  <si>
    <t>158</t>
  </si>
  <si>
    <t>DERECHOS DE BIENES INTANGIBLES</t>
  </si>
  <si>
    <t>162</t>
  </si>
  <si>
    <t>MANTENIMIENTO Y REPARACIÓN DE  EQUIPO DE OFICINA</t>
  </si>
  <si>
    <t>166</t>
  </si>
  <si>
    <t>MANTENIMIENTO Y REPARACIÓN DE EQUIPO PARA COMUNICACIONES</t>
  </si>
  <si>
    <t>168</t>
  </si>
  <si>
    <t>MANTENIMIENTO Y REPARACIÓN DE EQUIPO DE CÓMPUTO</t>
  </si>
  <si>
    <t>169</t>
  </si>
  <si>
    <t>MANTENIMIENTO Y REPARACIÓN DE OTRAS MAQUINARIAS Y EQUIPOS</t>
  </si>
  <si>
    <t>171</t>
  </si>
  <si>
    <t>MANTENIMIENTO Y REPARACIÓN DE EDIFICIOS</t>
  </si>
  <si>
    <t>174</t>
  </si>
  <si>
    <t>MANTENIMIENTO Y REPARACIÓN DE INSTALACIONES</t>
  </si>
  <si>
    <t>183</t>
  </si>
  <si>
    <t>SERVICIOS JURÍDICOS</t>
  </si>
  <si>
    <t>184</t>
  </si>
  <si>
    <t>SERVICIOS ECONÓMICOS, FINANCIEROS, CONTABLES Y DE AUDITORÍA</t>
  </si>
  <si>
    <t>185</t>
  </si>
  <si>
    <t>SERVICIOS DE CAPACITACIÓN</t>
  </si>
  <si>
    <t>186</t>
  </si>
  <si>
    <t>SERVICIOS DE INFORMÁTICA Y SISTEMAS COMPUTARIZADOS</t>
  </si>
  <si>
    <t>189</t>
  </si>
  <si>
    <t>OTROS ESTUDIOS Y/O SERVICIOS</t>
  </si>
  <si>
    <t>191</t>
  </si>
  <si>
    <t>PRIMAS Y GASTOS DE SEGUROS Y FIANZAS</t>
  </si>
  <si>
    <t>195</t>
  </si>
  <si>
    <t>IMPUESTOS, DERECHOS Y TASAS</t>
  </si>
  <si>
    <t>196</t>
  </si>
  <si>
    <t>SERVICIOS DE ATENCIÓN Y PROTOCOLO</t>
  </si>
  <si>
    <t>197</t>
  </si>
  <si>
    <t>SERVICIOS DE VIGILANCIA</t>
  </si>
  <si>
    <t>199</t>
  </si>
  <si>
    <t>OTROS SERVICIOS</t>
  </si>
  <si>
    <t>200</t>
  </si>
  <si>
    <t>MATERIALES Y SUMINISTROS</t>
  </si>
  <si>
    <t>211</t>
  </si>
  <si>
    <t>ALIMENTOS PARA PERSONAS</t>
  </si>
  <si>
    <t>214</t>
  </si>
  <si>
    <t>PRODUCTOS AGROFORESTALES, MADERA, CORCHO Y SUS MANUFACTURAS</t>
  </si>
  <si>
    <t>232</t>
  </si>
  <si>
    <t>ACABADOS TEXTILES</t>
  </si>
  <si>
    <t>233</t>
  </si>
  <si>
    <t>PRENDAS DE VESTIR</t>
  </si>
  <si>
    <t>239</t>
  </si>
  <si>
    <t>OTROS TEXTILES Y VESTUARIO</t>
  </si>
  <si>
    <t>241</t>
  </si>
  <si>
    <t>PAPEL DE ESCRITORIO</t>
  </si>
  <si>
    <t>242</t>
  </si>
  <si>
    <t>PAPELES COMERCIALES, CARTULINAS, CARTONES Y OTROS</t>
  </si>
  <si>
    <t>243</t>
  </si>
  <si>
    <t>PRODUCTOS DE PAPEL O CARTÓN</t>
  </si>
  <si>
    <t>244</t>
  </si>
  <si>
    <t>PRODUCTOS DE ARTES GRÁFICAS</t>
  </si>
  <si>
    <t>245</t>
  </si>
  <si>
    <t>LIBROS, REVISTAS Y PERIÓDICOS</t>
  </si>
  <si>
    <t>247</t>
  </si>
  <si>
    <t>ESPECIES TIMBRADAS Y VALORES</t>
  </si>
  <si>
    <t>254</t>
  </si>
  <si>
    <t>ARTÍCULOS DE CAUCHO</t>
  </si>
  <si>
    <t>261</t>
  </si>
  <si>
    <t>ELEMENTOS Y COMPUESTOS QUÍMICOS</t>
  </si>
  <si>
    <t>266</t>
  </si>
  <si>
    <t>PRODUCTOS MEDICINALES Y FARMACÉUTICOS</t>
  </si>
  <si>
    <t>267</t>
  </si>
  <si>
    <t>TINTES, PINTURAS Y COLORANTES</t>
  </si>
  <si>
    <t>268</t>
  </si>
  <si>
    <t>PRODUCTOS PLÁSTICOS, NYLON, VINIL Y P.V.C.</t>
  </si>
  <si>
    <t>269</t>
  </si>
  <si>
    <t>OTROS PRODUCTOS QUÍMICOS Y CONEXOS</t>
  </si>
  <si>
    <t>273</t>
  </si>
  <si>
    <t>PRODUCTOS DE LOZA Y PORCELANA</t>
  </si>
  <si>
    <t>283</t>
  </si>
  <si>
    <t>PRODUCTOS DE METAL Y SUS ALEACIONES</t>
  </si>
  <si>
    <t>284</t>
  </si>
  <si>
    <t>ESTRUCTURAS METÁLICAS ACABADAS</t>
  </si>
  <si>
    <t>289</t>
  </si>
  <si>
    <t>OTROS PRODUCTOS METÁLICOS</t>
  </si>
  <si>
    <t>291</t>
  </si>
  <si>
    <t>ÚTILES DE OFICINA</t>
  </si>
  <si>
    <t>292</t>
  </si>
  <si>
    <t>PRODUCTOS SANITARIOS, DE LIMPIEZA Y DE USO PERSONAL</t>
  </si>
  <si>
    <t>293</t>
  </si>
  <si>
    <t>ÚTILES EDUCACIONALES Y CULTURALES</t>
  </si>
  <si>
    <t>295</t>
  </si>
  <si>
    <t>ÚTILES MENORES, SUMINISTROS E INSTRUMENTAL MÉDICO-QUIRÚRGICOS, DE LABORATORIO Y CUIDADO DE LA SALUD</t>
  </si>
  <si>
    <t>296</t>
  </si>
  <si>
    <t>ÚTILES DE COCINA Y COMEDOR</t>
  </si>
  <si>
    <t>297</t>
  </si>
  <si>
    <t>MATERIALES, PRODUCTOS Y ACCS. ELÉCTRICOS, CABLEADO ESTRUCTURADO DE REDES INFORMÁTICAS Y TELEFÓNICAS</t>
  </si>
  <si>
    <t>298</t>
  </si>
  <si>
    <t>ACCESORIOS Y REPUESTOS EN GENERAL</t>
  </si>
  <si>
    <t>299</t>
  </si>
  <si>
    <t>OTROS MATERIALES Y SUMINISTROS</t>
  </si>
  <si>
    <t>300</t>
  </si>
  <si>
    <t>PROPIEDAD, PLANTA, EQUIPO  E INTANGIBLES</t>
  </si>
  <si>
    <t>322</t>
  </si>
  <si>
    <t>MOBILIARIO Y EQUIPO DE OFICINA</t>
  </si>
  <si>
    <t>325</t>
  </si>
  <si>
    <t>EQUIPO DE TRANSPORTE</t>
  </si>
  <si>
    <t>326</t>
  </si>
  <si>
    <t>EQUIPO PARA COMUNICACIONES</t>
  </si>
  <si>
    <t>328</t>
  </si>
  <si>
    <t>EQUIPO DE CÓMPUTO</t>
  </si>
  <si>
    <t>329</t>
  </si>
  <si>
    <t>OTRAS MAQUINARIAS Y EQUIPOS</t>
  </si>
  <si>
    <t>400</t>
  </si>
  <si>
    <t>TRANSFERENCIAS CORRIENTES</t>
  </si>
  <si>
    <t>413</t>
  </si>
  <si>
    <t>INDEMNIZACIONES AL PERSONAL</t>
  </si>
  <si>
    <t>415</t>
  </si>
  <si>
    <t>VACACIONES PAGADAS POR RETIRO</t>
  </si>
  <si>
    <t>900</t>
  </si>
  <si>
    <t>ASIGNACIONES GLOBALES</t>
  </si>
  <si>
    <t>913</t>
  </si>
  <si>
    <t>SENTENCIAS JUDICIALES</t>
  </si>
  <si>
    <t xml:space="preserve">Total Actividad :   </t>
  </si>
  <si>
    <t xml:space="preserve">Total Obra:   </t>
  </si>
  <si>
    <t>002</t>
  </si>
  <si>
    <t>SERVICIOS DE REGULACION Y SUPERVISION DE EMPRESAS DE CABLE</t>
  </si>
  <si>
    <t>136</t>
  </si>
  <si>
    <t>RECONOCIMIENTO DE GASTOS</t>
  </si>
  <si>
    <t>165</t>
  </si>
  <si>
    <t>MANTENIMIENTO Y REPARACIÓN DE MEDIOS DE TRANSPORTE</t>
  </si>
  <si>
    <t>253</t>
  </si>
  <si>
    <t>LLANTAS Y NEUMÁTICOS</t>
  </si>
  <si>
    <t>262</t>
  </si>
  <si>
    <t>COMBUSTIBLES Y LUBRICANTES</t>
  </si>
  <si>
    <t>286</t>
  </si>
  <si>
    <t>HERRAMIENTAS MENORES</t>
  </si>
  <si>
    <t xml:space="preserve">Total Proyecto:   </t>
  </si>
  <si>
    <t xml:space="preserve">Total Sub Programa:   </t>
  </si>
  <si>
    <t xml:space="preserve">Total Programa:   </t>
  </si>
  <si>
    <t xml:space="preserve">Total Institución :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</si>
</sst>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Q&quot;* #,##0.00_-;\-&quot;Q&quot;* #,##0.00_-;_-&quot;Q&quot;* &quot;-&quot;??_-;_-@_-"/>
    <numFmt numFmtId="164" formatCode="h\:mm\.ss\ "/>
    <numFmt numFmtId="165" formatCode="0_);\(0\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MS Sans Serif"/>
    </font>
    <font>
      <b/>
      <u/>
      <sz val="12"/>
      <name val="Arial Narrow"/>
      <family val="2"/>
    </font>
    <font>
      <b/>
      <u/>
      <sz val="16"/>
      <name val="Garamond"/>
      <family val="1"/>
    </font>
    <font>
      <sz val="8.5"/>
      <color indexed="8"/>
      <name val="Garamond"/>
      <family val="1"/>
    </font>
    <font>
      <b/>
      <u/>
      <sz val="14"/>
      <name val="Garamond"/>
      <family val="1"/>
    </font>
    <font>
      <sz val="11"/>
      <color theme="1"/>
      <name val="Arial Narrow"/>
      <family val="2"/>
    </font>
    <font>
      <b/>
      <sz val="10"/>
      <color theme="1"/>
      <name val="Arial Narrow"/>
      <family val="2"/>
    </font>
    <font>
      <sz val="10"/>
      <color rgb="FF000000"/>
      <name val="Arial Narrow"/>
      <family val="2"/>
    </font>
    <font>
      <b/>
      <sz val="10"/>
      <color rgb="FF000000"/>
      <name val="Arial Narrow"/>
      <family val="2"/>
    </font>
    <font>
      <sz val="10"/>
      <color indexed="8"/>
      <name val="ARIAL"/>
      <charset val="1"/>
    </font>
    <font>
      <b/>
      <sz val="12"/>
      <color indexed="8"/>
      <name val="Times New Roman"/>
      <charset val="1"/>
    </font>
    <font>
      <b/>
      <sz val="9"/>
      <color indexed="8"/>
      <name val="Times New Roman"/>
      <charset val="1"/>
    </font>
    <font>
      <b/>
      <sz val="8"/>
      <color indexed="8"/>
      <name val="Times New Roman"/>
      <charset val="1"/>
    </font>
    <font>
      <b/>
      <sz val="6"/>
      <color indexed="8"/>
      <name val="Times New Roman"/>
      <charset val="1"/>
    </font>
    <font>
      <sz val="8"/>
      <color indexed="8"/>
      <name val="Times New Roman"/>
      <charset val="1"/>
    </font>
    <font>
      <sz val="6"/>
      <color indexed="8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12" fillId="0" borderId="0">
      <alignment vertical="top"/>
    </xf>
  </cellStyleXfs>
  <cellXfs count="64">
    <xf numFmtId="0" fontId="0" fillId="0" borderId="0" xfId="0"/>
    <xf numFmtId="0" fontId="5" fillId="0" borderId="0" xfId="3" applyFont="1" applyAlignment="1">
      <alignment vertical="center" wrapText="1"/>
    </xf>
    <xf numFmtId="0" fontId="6" fillId="0" borderId="0" xfId="3" applyFont="1" applyAlignment="1">
      <alignment horizontal="center"/>
    </xf>
    <xf numFmtId="0" fontId="6" fillId="0" borderId="0" xfId="3" applyFont="1"/>
    <xf numFmtId="10" fontId="4" fillId="0" borderId="0" xfId="3" applyNumberFormat="1" applyFont="1" applyAlignment="1">
      <alignment horizontal="center" vertical="center" wrapText="1"/>
    </xf>
    <xf numFmtId="0" fontId="7" fillId="0" borderId="0" xfId="3" applyFont="1"/>
    <xf numFmtId="0" fontId="8" fillId="0" borderId="0" xfId="0" applyFont="1"/>
    <xf numFmtId="10" fontId="8" fillId="0" borderId="0" xfId="0" applyNumberFormat="1" applyFont="1"/>
    <xf numFmtId="0" fontId="0" fillId="2" borderId="0" xfId="0" applyFill="1"/>
    <xf numFmtId="44" fontId="11" fillId="2" borderId="1" xfId="1" applyFont="1" applyFill="1" applyBorder="1" applyAlignment="1">
      <alignment horizontal="center" vertical="center" wrapText="1" readingOrder="1"/>
    </xf>
    <xf numFmtId="0" fontId="2" fillId="0" borderId="0" xfId="0" applyFont="1"/>
    <xf numFmtId="44" fontId="8" fillId="0" borderId="0" xfId="0" applyNumberFormat="1" applyFont="1"/>
    <xf numFmtId="10" fontId="0" fillId="0" borderId="0" xfId="0" applyNumberFormat="1"/>
    <xf numFmtId="0" fontId="10" fillId="0" borderId="1" xfId="0" applyFont="1" applyFill="1" applyBorder="1" applyAlignment="1">
      <alignment horizontal="center" vertical="center" wrapText="1" readingOrder="1"/>
    </xf>
    <xf numFmtId="44" fontId="10" fillId="0" borderId="1" xfId="1" applyFont="1" applyFill="1" applyBorder="1" applyAlignment="1">
      <alignment horizontal="center" vertical="center" wrapText="1" readingOrder="1"/>
    </xf>
    <xf numFmtId="0" fontId="10" fillId="0" borderId="1" xfId="0" quotePrefix="1" applyFont="1" applyBorder="1" applyAlignment="1">
      <alignment horizontal="center" vertical="center" wrapText="1" readingOrder="1"/>
    </xf>
    <xf numFmtId="0" fontId="10" fillId="0" borderId="1" xfId="0" applyFont="1" applyBorder="1" applyAlignment="1">
      <alignment horizontal="center" vertical="center" wrapText="1" readingOrder="1"/>
    </xf>
    <xf numFmtId="0" fontId="10" fillId="0" borderId="1" xfId="0" applyFont="1" applyBorder="1" applyAlignment="1">
      <alignment horizontal="left" vertical="center" wrapText="1" readingOrder="1"/>
    </xf>
    <xf numFmtId="0" fontId="4" fillId="0" borderId="0" xfId="3" applyFont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 readingOrder="1"/>
    </xf>
    <xf numFmtId="9" fontId="11" fillId="2" borderId="1" xfId="2" applyFont="1" applyFill="1" applyBorder="1" applyAlignment="1">
      <alignment horizontal="center" vertical="center" wrapText="1" readingOrder="1"/>
    </xf>
    <xf numFmtId="0" fontId="11" fillId="2" borderId="2" xfId="0" applyFont="1" applyFill="1" applyBorder="1" applyAlignment="1">
      <alignment horizontal="center" vertical="center" wrapText="1" readingOrder="1"/>
    </xf>
    <xf numFmtId="0" fontId="11" fillId="2" borderId="4" xfId="0" applyFont="1" applyFill="1" applyBorder="1" applyAlignment="1">
      <alignment horizontal="center" vertical="center" wrapText="1" readingOrder="1"/>
    </xf>
    <xf numFmtId="44" fontId="10" fillId="0" borderId="1" xfId="1" applyFont="1" applyFill="1" applyBorder="1" applyAlignment="1">
      <alignment horizontal="center" vertical="center" wrapText="1" readingOrder="1"/>
    </xf>
    <xf numFmtId="44" fontId="10" fillId="0" borderId="5" xfId="1" applyFont="1" applyFill="1" applyBorder="1" applyAlignment="1">
      <alignment horizontal="center" vertical="center" wrapText="1" readingOrder="1"/>
    </xf>
    <xf numFmtId="44" fontId="10" fillId="0" borderId="6" xfId="1" applyFont="1" applyFill="1" applyBorder="1" applyAlignment="1">
      <alignment horizontal="center" vertical="center" wrapText="1" readingOrder="1"/>
    </xf>
    <xf numFmtId="10" fontId="9" fillId="2" borderId="5" xfId="0" applyNumberFormat="1" applyFont="1" applyFill="1" applyBorder="1" applyAlignment="1">
      <alignment horizontal="center" vertical="center" wrapText="1" readingOrder="1"/>
    </xf>
    <xf numFmtId="10" fontId="9" fillId="2" borderId="6" xfId="0" applyNumberFormat="1" applyFont="1" applyFill="1" applyBorder="1" applyAlignment="1">
      <alignment horizontal="center" vertical="center" wrapText="1" readingOrder="1"/>
    </xf>
    <xf numFmtId="0" fontId="10" fillId="0" borderId="1" xfId="0" quotePrefix="1" applyFont="1" applyBorder="1" applyAlignment="1">
      <alignment horizontal="center" vertical="center" wrapText="1" readingOrder="1"/>
    </xf>
    <xf numFmtId="0" fontId="10" fillId="0" borderId="1" xfId="0" applyFont="1" applyBorder="1" applyAlignment="1">
      <alignment horizontal="center" vertical="center" wrapText="1" readingOrder="1"/>
    </xf>
    <xf numFmtId="0" fontId="10" fillId="0" borderId="1" xfId="0" applyFont="1" applyBorder="1" applyAlignment="1">
      <alignment horizontal="left" vertical="center" wrapText="1" readingOrder="1"/>
    </xf>
    <xf numFmtId="10" fontId="10" fillId="0" borderId="5" xfId="2" applyNumberFormat="1" applyFont="1" applyFill="1" applyBorder="1" applyAlignment="1">
      <alignment horizontal="center" vertical="center" wrapText="1" readingOrder="1"/>
    </xf>
    <xf numFmtId="10" fontId="10" fillId="0" borderId="6" xfId="2" applyNumberFormat="1" applyFont="1" applyFill="1" applyBorder="1" applyAlignment="1">
      <alignment horizontal="center" vertical="center" wrapText="1" readingOrder="1"/>
    </xf>
    <xf numFmtId="0" fontId="9" fillId="2" borderId="5" xfId="0" applyFont="1" applyFill="1" applyBorder="1" applyAlignment="1">
      <alignment horizontal="center" vertical="center" wrapText="1" readingOrder="1"/>
    </xf>
    <xf numFmtId="0" fontId="9" fillId="2" borderId="6" xfId="0" applyFont="1" applyFill="1" applyBorder="1" applyAlignment="1">
      <alignment horizontal="center" vertical="center" wrapText="1" readingOrder="1"/>
    </xf>
    <xf numFmtId="0" fontId="9" fillId="2" borderId="2" xfId="0" applyFont="1" applyFill="1" applyBorder="1" applyAlignment="1">
      <alignment horizontal="center" vertical="center" wrapText="1" readingOrder="1"/>
    </xf>
    <xf numFmtId="0" fontId="9" fillId="2" borderId="3" xfId="0" applyFont="1" applyFill="1" applyBorder="1" applyAlignment="1">
      <alignment horizontal="center" vertical="center" wrapText="1" readingOrder="1"/>
    </xf>
    <xf numFmtId="0" fontId="9" fillId="2" borderId="4" xfId="0" applyFont="1" applyFill="1" applyBorder="1" applyAlignment="1">
      <alignment horizontal="center" vertical="center" wrapText="1" readingOrder="1"/>
    </xf>
    <xf numFmtId="0" fontId="4" fillId="0" borderId="0" xfId="3" applyFont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 readingOrder="1"/>
    </xf>
    <xf numFmtId="0" fontId="12" fillId="0" borderId="0" xfId="4">
      <alignment vertical="top"/>
    </xf>
    <xf numFmtId="0" fontId="13" fillId="0" borderId="0" xfId="4" applyFont="1" applyAlignment="1">
      <alignment horizontal="center" vertical="top"/>
    </xf>
    <xf numFmtId="0" fontId="14" fillId="0" borderId="0" xfId="4" applyFont="1" applyAlignment="1">
      <alignment horizontal="left" vertical="top" wrapText="1" readingOrder="1"/>
    </xf>
    <xf numFmtId="3" fontId="14" fillId="0" borderId="0" xfId="4" applyNumberFormat="1" applyFont="1" applyAlignment="1">
      <alignment horizontal="left" vertical="top"/>
    </xf>
    <xf numFmtId="3" fontId="14" fillId="0" borderId="0" xfId="4" applyNumberFormat="1" applyFont="1" applyAlignment="1">
      <alignment horizontal="center" vertical="top"/>
    </xf>
    <xf numFmtId="14" fontId="14" fillId="0" borderId="0" xfId="4" applyNumberFormat="1" applyFont="1" applyAlignment="1">
      <alignment horizontal="left" vertical="top"/>
    </xf>
    <xf numFmtId="0" fontId="14" fillId="0" borderId="0" xfId="4" applyFont="1" applyAlignment="1">
      <alignment horizontal="center" vertical="top"/>
    </xf>
    <xf numFmtId="164" fontId="14" fillId="0" borderId="0" xfId="4" applyNumberFormat="1" applyFont="1" applyAlignment="1">
      <alignment horizontal="left" vertical="top"/>
    </xf>
    <xf numFmtId="0" fontId="14" fillId="0" borderId="0" xfId="4" applyFont="1" applyAlignment="1">
      <alignment horizontal="left" vertical="top"/>
    </xf>
    <xf numFmtId="0" fontId="15" fillId="0" borderId="0" xfId="4" applyFont="1" applyAlignment="1">
      <alignment horizontal="left" vertical="top" wrapText="1" readingOrder="1"/>
    </xf>
    <xf numFmtId="0" fontId="15" fillId="0" borderId="0" xfId="4" applyFont="1" applyAlignment="1">
      <alignment horizontal="left" vertical="top"/>
    </xf>
    <xf numFmtId="0" fontId="16" fillId="0" borderId="0" xfId="4" applyFont="1" applyAlignment="1">
      <alignment horizontal="left" vertical="top" wrapText="1" readingOrder="1"/>
    </xf>
    <xf numFmtId="0" fontId="16" fillId="0" borderId="0" xfId="4" applyFont="1" applyAlignment="1">
      <alignment horizontal="center" vertical="top" wrapText="1" readingOrder="1"/>
    </xf>
    <xf numFmtId="0" fontId="17" fillId="0" borderId="0" xfId="4" applyFont="1" applyAlignment="1">
      <alignment horizontal="left" vertical="top" wrapText="1"/>
    </xf>
    <xf numFmtId="0" fontId="18" fillId="0" borderId="0" xfId="4" applyFont="1" applyAlignment="1">
      <alignment horizontal="center" vertical="top"/>
    </xf>
    <xf numFmtId="0" fontId="18" fillId="0" borderId="0" xfId="4" applyFont="1" applyAlignment="1">
      <alignment horizontal="left" vertical="top" wrapText="1"/>
    </xf>
    <xf numFmtId="0" fontId="18" fillId="0" borderId="0" xfId="4" applyFont="1" applyAlignment="1">
      <alignment horizontal="left" vertical="top"/>
    </xf>
    <xf numFmtId="0" fontId="16" fillId="0" borderId="0" xfId="4" applyFont="1" applyAlignment="1">
      <alignment horizontal="right" vertical="top" wrapText="1" readingOrder="1"/>
    </xf>
    <xf numFmtId="165" fontId="16" fillId="0" borderId="0" xfId="4" applyNumberFormat="1" applyFont="1" applyAlignment="1">
      <alignment horizontal="left" vertical="top"/>
    </xf>
    <xf numFmtId="4" fontId="18" fillId="0" borderId="0" xfId="4" applyNumberFormat="1" applyFont="1" applyAlignment="1">
      <alignment horizontal="right" vertical="top"/>
    </xf>
    <xf numFmtId="4" fontId="18" fillId="0" borderId="0" xfId="4" applyNumberFormat="1" applyFont="1" applyAlignment="1">
      <alignment horizontal="right" vertical="top"/>
    </xf>
    <xf numFmtId="165" fontId="18" fillId="0" borderId="0" xfId="4" applyNumberFormat="1" applyFont="1" applyAlignment="1">
      <alignment horizontal="center" vertical="top"/>
    </xf>
    <xf numFmtId="0" fontId="18" fillId="0" borderId="0" xfId="4" applyFont="1" applyAlignment="1">
      <alignment horizontal="left" vertical="top" wrapText="1" readingOrder="1"/>
    </xf>
    <xf numFmtId="0" fontId="16" fillId="0" borderId="0" xfId="4" applyFont="1" applyAlignment="1">
      <alignment horizontal="left" vertical="top"/>
    </xf>
  </cellXfs>
  <cellStyles count="5">
    <cellStyle name="Moneda" xfId="1" builtinId="4"/>
    <cellStyle name="Normal" xfId="0" builtinId="0"/>
    <cellStyle name="Normal 2" xfId="3" xr:uid="{661522C0-8E4F-4D7C-8D12-7DA9A70C18CD}"/>
    <cellStyle name="Normal 3" xfId="4" xr:uid="{7334F528-A6DE-4C86-B773-90A6079ED465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272ED7-B890-4A10-8177-1A2F38767E72}">
  <sheetPr>
    <outlinePr summaryBelow="0"/>
    <pageSetUpPr autoPageBreaks="0"/>
  </sheetPr>
  <dimension ref="A1:AZ188"/>
  <sheetViews>
    <sheetView showGridLines="0" tabSelected="1" workbookViewId="0">
      <selection activeCell="AA45" sqref="AA45:AE45"/>
    </sheetView>
  </sheetViews>
  <sheetFormatPr baseColWidth="10" defaultRowHeight="12.75" customHeight="1" x14ac:dyDescent="0.25"/>
  <cols>
    <col min="1" max="1" width="2.28515625" style="40" customWidth="1"/>
    <col min="2" max="6" width="1.140625" style="40" customWidth="1"/>
    <col min="7" max="7" width="1" style="40" customWidth="1"/>
    <col min="8" max="8" width="1.28515625" style="40" customWidth="1"/>
    <col min="9" max="9" width="2.28515625" style="40" customWidth="1"/>
    <col min="10" max="11" width="1.140625" style="40" customWidth="1"/>
    <col min="12" max="12" width="2.28515625" style="40" customWidth="1"/>
    <col min="13" max="13" width="1.140625" style="40" customWidth="1"/>
    <col min="14" max="14" width="2.28515625" style="40" customWidth="1"/>
    <col min="15" max="15" width="6.85546875" style="40" customWidth="1"/>
    <col min="16" max="16" width="1.140625" style="40" customWidth="1"/>
    <col min="17" max="17" width="3.42578125" style="40" customWidth="1"/>
    <col min="18" max="19" width="1.7109375" style="40" customWidth="1"/>
    <col min="20" max="20" width="3.42578125" style="40" customWidth="1"/>
    <col min="21" max="21" width="2.28515625" style="40" customWidth="1"/>
    <col min="22" max="23" width="1.140625" style="40" customWidth="1"/>
    <col min="24" max="24" width="6.85546875" style="40" customWidth="1"/>
    <col min="25" max="25" width="1.140625" style="40" customWidth="1"/>
    <col min="26" max="26" width="10.28515625" style="40" customWidth="1"/>
    <col min="27" max="27" width="1.140625" style="40" customWidth="1"/>
    <col min="28" max="28" width="5" style="40" customWidth="1"/>
    <col min="29" max="29" width="1.85546875" style="40" customWidth="1"/>
    <col min="30" max="31" width="1.140625" style="40" customWidth="1"/>
    <col min="32" max="32" width="9.140625" style="40" customWidth="1"/>
    <col min="33" max="33" width="1.140625" style="40" customWidth="1"/>
    <col min="34" max="34" width="6.85546875" style="40" customWidth="1"/>
    <col min="35" max="35" width="3.42578125" style="40" customWidth="1"/>
    <col min="36" max="36" width="1.140625" style="40" customWidth="1"/>
    <col min="37" max="37" width="8" style="40" customWidth="1"/>
    <col min="38" max="38" width="1.140625" style="40" customWidth="1"/>
    <col min="39" max="39" width="2.28515625" style="40" customWidth="1"/>
    <col min="40" max="40" width="5.7109375" style="40" customWidth="1"/>
    <col min="41" max="41" width="2.28515625" style="40" customWidth="1"/>
    <col min="42" max="42" width="5.7109375" style="40" customWidth="1"/>
    <col min="43" max="44" width="2.28515625" style="40" customWidth="1"/>
    <col min="45" max="45" width="1.140625" style="40" customWidth="1"/>
    <col min="46" max="46" width="5.7109375" style="40" customWidth="1"/>
    <col min="47" max="47" width="3.42578125" style="40" customWidth="1"/>
    <col min="48" max="48" width="1.140625" style="40" customWidth="1"/>
    <col min="49" max="49" width="3.140625" style="40" customWidth="1"/>
    <col min="50" max="50" width="3.7109375" style="40" customWidth="1"/>
    <col min="51" max="52" width="1.140625" style="40" customWidth="1"/>
    <col min="53" max="256" width="6.85546875" style="40" customWidth="1"/>
    <col min="257" max="257" width="2.28515625" style="40" customWidth="1"/>
    <col min="258" max="262" width="1.140625" style="40" customWidth="1"/>
    <col min="263" max="263" width="1" style="40" customWidth="1"/>
    <col min="264" max="264" width="1.28515625" style="40" customWidth="1"/>
    <col min="265" max="265" width="2.28515625" style="40" customWidth="1"/>
    <col min="266" max="267" width="1.140625" style="40" customWidth="1"/>
    <col min="268" max="268" width="2.28515625" style="40" customWidth="1"/>
    <col min="269" max="269" width="1.140625" style="40" customWidth="1"/>
    <col min="270" max="270" width="2.28515625" style="40" customWidth="1"/>
    <col min="271" max="271" width="6.85546875" style="40" customWidth="1"/>
    <col min="272" max="272" width="1.140625" style="40" customWidth="1"/>
    <col min="273" max="273" width="3.42578125" style="40" customWidth="1"/>
    <col min="274" max="275" width="1.7109375" style="40" customWidth="1"/>
    <col min="276" max="276" width="3.42578125" style="40" customWidth="1"/>
    <col min="277" max="277" width="2.28515625" style="40" customWidth="1"/>
    <col min="278" max="279" width="1.140625" style="40" customWidth="1"/>
    <col min="280" max="280" width="6.85546875" style="40" customWidth="1"/>
    <col min="281" max="281" width="1.140625" style="40" customWidth="1"/>
    <col min="282" max="282" width="10.28515625" style="40" customWidth="1"/>
    <col min="283" max="283" width="1.140625" style="40" customWidth="1"/>
    <col min="284" max="284" width="5" style="40" customWidth="1"/>
    <col min="285" max="285" width="1.85546875" style="40" customWidth="1"/>
    <col min="286" max="287" width="1.140625" style="40" customWidth="1"/>
    <col min="288" max="288" width="9.140625" style="40" customWidth="1"/>
    <col min="289" max="289" width="1.140625" style="40" customWidth="1"/>
    <col min="290" max="290" width="6.85546875" style="40" customWidth="1"/>
    <col min="291" max="291" width="3.42578125" style="40" customWidth="1"/>
    <col min="292" max="292" width="1.140625" style="40" customWidth="1"/>
    <col min="293" max="293" width="8" style="40" customWidth="1"/>
    <col min="294" max="294" width="1.140625" style="40" customWidth="1"/>
    <col min="295" max="295" width="2.28515625" style="40" customWidth="1"/>
    <col min="296" max="296" width="5.7109375" style="40" customWidth="1"/>
    <col min="297" max="297" width="2.28515625" style="40" customWidth="1"/>
    <col min="298" max="298" width="5.7109375" style="40" customWidth="1"/>
    <col min="299" max="300" width="2.28515625" style="40" customWidth="1"/>
    <col min="301" max="301" width="1.140625" style="40" customWidth="1"/>
    <col min="302" max="302" width="5.7109375" style="40" customWidth="1"/>
    <col min="303" max="303" width="3.42578125" style="40" customWidth="1"/>
    <col min="304" max="304" width="1.140625" style="40" customWidth="1"/>
    <col min="305" max="305" width="3.140625" style="40" customWidth="1"/>
    <col min="306" max="306" width="3.7109375" style="40" customWidth="1"/>
    <col min="307" max="308" width="1.140625" style="40" customWidth="1"/>
    <col min="309" max="512" width="6.85546875" style="40" customWidth="1"/>
    <col min="513" max="513" width="2.28515625" style="40" customWidth="1"/>
    <col min="514" max="518" width="1.140625" style="40" customWidth="1"/>
    <col min="519" max="519" width="1" style="40" customWidth="1"/>
    <col min="520" max="520" width="1.28515625" style="40" customWidth="1"/>
    <col min="521" max="521" width="2.28515625" style="40" customWidth="1"/>
    <col min="522" max="523" width="1.140625" style="40" customWidth="1"/>
    <col min="524" max="524" width="2.28515625" style="40" customWidth="1"/>
    <col min="525" max="525" width="1.140625" style="40" customWidth="1"/>
    <col min="526" max="526" width="2.28515625" style="40" customWidth="1"/>
    <col min="527" max="527" width="6.85546875" style="40" customWidth="1"/>
    <col min="528" max="528" width="1.140625" style="40" customWidth="1"/>
    <col min="529" max="529" width="3.42578125" style="40" customWidth="1"/>
    <col min="530" max="531" width="1.7109375" style="40" customWidth="1"/>
    <col min="532" max="532" width="3.42578125" style="40" customWidth="1"/>
    <col min="533" max="533" width="2.28515625" style="40" customWidth="1"/>
    <col min="534" max="535" width="1.140625" style="40" customWidth="1"/>
    <col min="536" max="536" width="6.85546875" style="40" customWidth="1"/>
    <col min="537" max="537" width="1.140625" style="40" customWidth="1"/>
    <col min="538" max="538" width="10.28515625" style="40" customWidth="1"/>
    <col min="539" max="539" width="1.140625" style="40" customWidth="1"/>
    <col min="540" max="540" width="5" style="40" customWidth="1"/>
    <col min="541" max="541" width="1.85546875" style="40" customWidth="1"/>
    <col min="542" max="543" width="1.140625" style="40" customWidth="1"/>
    <col min="544" max="544" width="9.140625" style="40" customWidth="1"/>
    <col min="545" max="545" width="1.140625" style="40" customWidth="1"/>
    <col min="546" max="546" width="6.85546875" style="40" customWidth="1"/>
    <col min="547" max="547" width="3.42578125" style="40" customWidth="1"/>
    <col min="548" max="548" width="1.140625" style="40" customWidth="1"/>
    <col min="549" max="549" width="8" style="40" customWidth="1"/>
    <col min="550" max="550" width="1.140625" style="40" customWidth="1"/>
    <col min="551" max="551" width="2.28515625" style="40" customWidth="1"/>
    <col min="552" max="552" width="5.7109375" style="40" customWidth="1"/>
    <col min="553" max="553" width="2.28515625" style="40" customWidth="1"/>
    <col min="554" max="554" width="5.7109375" style="40" customWidth="1"/>
    <col min="555" max="556" width="2.28515625" style="40" customWidth="1"/>
    <col min="557" max="557" width="1.140625" style="40" customWidth="1"/>
    <col min="558" max="558" width="5.7109375" style="40" customWidth="1"/>
    <col min="559" max="559" width="3.42578125" style="40" customWidth="1"/>
    <col min="560" max="560" width="1.140625" style="40" customWidth="1"/>
    <col min="561" max="561" width="3.140625" style="40" customWidth="1"/>
    <col min="562" max="562" width="3.7109375" style="40" customWidth="1"/>
    <col min="563" max="564" width="1.140625" style="40" customWidth="1"/>
    <col min="565" max="768" width="6.85546875" style="40" customWidth="1"/>
    <col min="769" max="769" width="2.28515625" style="40" customWidth="1"/>
    <col min="770" max="774" width="1.140625" style="40" customWidth="1"/>
    <col min="775" max="775" width="1" style="40" customWidth="1"/>
    <col min="776" max="776" width="1.28515625" style="40" customWidth="1"/>
    <col min="777" max="777" width="2.28515625" style="40" customWidth="1"/>
    <col min="778" max="779" width="1.140625" style="40" customWidth="1"/>
    <col min="780" max="780" width="2.28515625" style="40" customWidth="1"/>
    <col min="781" max="781" width="1.140625" style="40" customWidth="1"/>
    <col min="782" max="782" width="2.28515625" style="40" customWidth="1"/>
    <col min="783" max="783" width="6.85546875" style="40" customWidth="1"/>
    <col min="784" max="784" width="1.140625" style="40" customWidth="1"/>
    <col min="785" max="785" width="3.42578125" style="40" customWidth="1"/>
    <col min="786" max="787" width="1.7109375" style="40" customWidth="1"/>
    <col min="788" max="788" width="3.42578125" style="40" customWidth="1"/>
    <col min="789" max="789" width="2.28515625" style="40" customWidth="1"/>
    <col min="790" max="791" width="1.140625" style="40" customWidth="1"/>
    <col min="792" max="792" width="6.85546875" style="40" customWidth="1"/>
    <col min="793" max="793" width="1.140625" style="40" customWidth="1"/>
    <col min="794" max="794" width="10.28515625" style="40" customWidth="1"/>
    <col min="795" max="795" width="1.140625" style="40" customWidth="1"/>
    <col min="796" max="796" width="5" style="40" customWidth="1"/>
    <col min="797" max="797" width="1.85546875" style="40" customWidth="1"/>
    <col min="798" max="799" width="1.140625" style="40" customWidth="1"/>
    <col min="800" max="800" width="9.140625" style="40" customWidth="1"/>
    <col min="801" max="801" width="1.140625" style="40" customWidth="1"/>
    <col min="802" max="802" width="6.85546875" style="40" customWidth="1"/>
    <col min="803" max="803" width="3.42578125" style="40" customWidth="1"/>
    <col min="804" max="804" width="1.140625" style="40" customWidth="1"/>
    <col min="805" max="805" width="8" style="40" customWidth="1"/>
    <col min="806" max="806" width="1.140625" style="40" customWidth="1"/>
    <col min="807" max="807" width="2.28515625" style="40" customWidth="1"/>
    <col min="808" max="808" width="5.7109375" style="40" customWidth="1"/>
    <col min="809" max="809" width="2.28515625" style="40" customWidth="1"/>
    <col min="810" max="810" width="5.7109375" style="40" customWidth="1"/>
    <col min="811" max="812" width="2.28515625" style="40" customWidth="1"/>
    <col min="813" max="813" width="1.140625" style="40" customWidth="1"/>
    <col min="814" max="814" width="5.7109375" style="40" customWidth="1"/>
    <col min="815" max="815" width="3.42578125" style="40" customWidth="1"/>
    <col min="816" max="816" width="1.140625" style="40" customWidth="1"/>
    <col min="817" max="817" width="3.140625" style="40" customWidth="1"/>
    <col min="818" max="818" width="3.7109375" style="40" customWidth="1"/>
    <col min="819" max="820" width="1.140625" style="40" customWidth="1"/>
    <col min="821" max="1024" width="6.85546875" style="40" customWidth="1"/>
    <col min="1025" max="1025" width="2.28515625" style="40" customWidth="1"/>
    <col min="1026" max="1030" width="1.140625" style="40" customWidth="1"/>
    <col min="1031" max="1031" width="1" style="40" customWidth="1"/>
    <col min="1032" max="1032" width="1.28515625" style="40" customWidth="1"/>
    <col min="1033" max="1033" width="2.28515625" style="40" customWidth="1"/>
    <col min="1034" max="1035" width="1.140625" style="40" customWidth="1"/>
    <col min="1036" max="1036" width="2.28515625" style="40" customWidth="1"/>
    <col min="1037" max="1037" width="1.140625" style="40" customWidth="1"/>
    <col min="1038" max="1038" width="2.28515625" style="40" customWidth="1"/>
    <col min="1039" max="1039" width="6.85546875" style="40" customWidth="1"/>
    <col min="1040" max="1040" width="1.140625" style="40" customWidth="1"/>
    <col min="1041" max="1041" width="3.42578125" style="40" customWidth="1"/>
    <col min="1042" max="1043" width="1.7109375" style="40" customWidth="1"/>
    <col min="1044" max="1044" width="3.42578125" style="40" customWidth="1"/>
    <col min="1045" max="1045" width="2.28515625" style="40" customWidth="1"/>
    <col min="1046" max="1047" width="1.140625" style="40" customWidth="1"/>
    <col min="1048" max="1048" width="6.85546875" style="40" customWidth="1"/>
    <col min="1049" max="1049" width="1.140625" style="40" customWidth="1"/>
    <col min="1050" max="1050" width="10.28515625" style="40" customWidth="1"/>
    <col min="1051" max="1051" width="1.140625" style="40" customWidth="1"/>
    <col min="1052" max="1052" width="5" style="40" customWidth="1"/>
    <col min="1053" max="1053" width="1.85546875" style="40" customWidth="1"/>
    <col min="1054" max="1055" width="1.140625" style="40" customWidth="1"/>
    <col min="1056" max="1056" width="9.140625" style="40" customWidth="1"/>
    <col min="1057" max="1057" width="1.140625" style="40" customWidth="1"/>
    <col min="1058" max="1058" width="6.85546875" style="40" customWidth="1"/>
    <col min="1059" max="1059" width="3.42578125" style="40" customWidth="1"/>
    <col min="1060" max="1060" width="1.140625" style="40" customWidth="1"/>
    <col min="1061" max="1061" width="8" style="40" customWidth="1"/>
    <col min="1062" max="1062" width="1.140625" style="40" customWidth="1"/>
    <col min="1063" max="1063" width="2.28515625" style="40" customWidth="1"/>
    <col min="1064" max="1064" width="5.7109375" style="40" customWidth="1"/>
    <col min="1065" max="1065" width="2.28515625" style="40" customWidth="1"/>
    <col min="1066" max="1066" width="5.7109375" style="40" customWidth="1"/>
    <col min="1067" max="1068" width="2.28515625" style="40" customWidth="1"/>
    <col min="1069" max="1069" width="1.140625" style="40" customWidth="1"/>
    <col min="1070" max="1070" width="5.7109375" style="40" customWidth="1"/>
    <col min="1071" max="1071" width="3.42578125" style="40" customWidth="1"/>
    <col min="1072" max="1072" width="1.140625" style="40" customWidth="1"/>
    <col min="1073" max="1073" width="3.140625" style="40" customWidth="1"/>
    <col min="1074" max="1074" width="3.7109375" style="40" customWidth="1"/>
    <col min="1075" max="1076" width="1.140625" style="40" customWidth="1"/>
    <col min="1077" max="1280" width="6.85546875" style="40" customWidth="1"/>
    <col min="1281" max="1281" width="2.28515625" style="40" customWidth="1"/>
    <col min="1282" max="1286" width="1.140625" style="40" customWidth="1"/>
    <col min="1287" max="1287" width="1" style="40" customWidth="1"/>
    <col min="1288" max="1288" width="1.28515625" style="40" customWidth="1"/>
    <col min="1289" max="1289" width="2.28515625" style="40" customWidth="1"/>
    <col min="1290" max="1291" width="1.140625" style="40" customWidth="1"/>
    <col min="1292" max="1292" width="2.28515625" style="40" customWidth="1"/>
    <col min="1293" max="1293" width="1.140625" style="40" customWidth="1"/>
    <col min="1294" max="1294" width="2.28515625" style="40" customWidth="1"/>
    <col min="1295" max="1295" width="6.85546875" style="40" customWidth="1"/>
    <col min="1296" max="1296" width="1.140625" style="40" customWidth="1"/>
    <col min="1297" max="1297" width="3.42578125" style="40" customWidth="1"/>
    <col min="1298" max="1299" width="1.7109375" style="40" customWidth="1"/>
    <col min="1300" max="1300" width="3.42578125" style="40" customWidth="1"/>
    <col min="1301" max="1301" width="2.28515625" style="40" customWidth="1"/>
    <col min="1302" max="1303" width="1.140625" style="40" customWidth="1"/>
    <col min="1304" max="1304" width="6.85546875" style="40" customWidth="1"/>
    <col min="1305" max="1305" width="1.140625" style="40" customWidth="1"/>
    <col min="1306" max="1306" width="10.28515625" style="40" customWidth="1"/>
    <col min="1307" max="1307" width="1.140625" style="40" customWidth="1"/>
    <col min="1308" max="1308" width="5" style="40" customWidth="1"/>
    <col min="1309" max="1309" width="1.85546875" style="40" customWidth="1"/>
    <col min="1310" max="1311" width="1.140625" style="40" customWidth="1"/>
    <col min="1312" max="1312" width="9.140625" style="40" customWidth="1"/>
    <col min="1313" max="1313" width="1.140625" style="40" customWidth="1"/>
    <col min="1314" max="1314" width="6.85546875" style="40" customWidth="1"/>
    <col min="1315" max="1315" width="3.42578125" style="40" customWidth="1"/>
    <col min="1316" max="1316" width="1.140625" style="40" customWidth="1"/>
    <col min="1317" max="1317" width="8" style="40" customWidth="1"/>
    <col min="1318" max="1318" width="1.140625" style="40" customWidth="1"/>
    <col min="1319" max="1319" width="2.28515625" style="40" customWidth="1"/>
    <col min="1320" max="1320" width="5.7109375" style="40" customWidth="1"/>
    <col min="1321" max="1321" width="2.28515625" style="40" customWidth="1"/>
    <col min="1322" max="1322" width="5.7109375" style="40" customWidth="1"/>
    <col min="1323" max="1324" width="2.28515625" style="40" customWidth="1"/>
    <col min="1325" max="1325" width="1.140625" style="40" customWidth="1"/>
    <col min="1326" max="1326" width="5.7109375" style="40" customWidth="1"/>
    <col min="1327" max="1327" width="3.42578125" style="40" customWidth="1"/>
    <col min="1328" max="1328" width="1.140625" style="40" customWidth="1"/>
    <col min="1329" max="1329" width="3.140625" style="40" customWidth="1"/>
    <col min="1330" max="1330" width="3.7109375" style="40" customWidth="1"/>
    <col min="1331" max="1332" width="1.140625" style="40" customWidth="1"/>
    <col min="1333" max="1536" width="6.85546875" style="40" customWidth="1"/>
    <col min="1537" max="1537" width="2.28515625" style="40" customWidth="1"/>
    <col min="1538" max="1542" width="1.140625" style="40" customWidth="1"/>
    <col min="1543" max="1543" width="1" style="40" customWidth="1"/>
    <col min="1544" max="1544" width="1.28515625" style="40" customWidth="1"/>
    <col min="1545" max="1545" width="2.28515625" style="40" customWidth="1"/>
    <col min="1546" max="1547" width="1.140625" style="40" customWidth="1"/>
    <col min="1548" max="1548" width="2.28515625" style="40" customWidth="1"/>
    <col min="1549" max="1549" width="1.140625" style="40" customWidth="1"/>
    <col min="1550" max="1550" width="2.28515625" style="40" customWidth="1"/>
    <col min="1551" max="1551" width="6.85546875" style="40" customWidth="1"/>
    <col min="1552" max="1552" width="1.140625" style="40" customWidth="1"/>
    <col min="1553" max="1553" width="3.42578125" style="40" customWidth="1"/>
    <col min="1554" max="1555" width="1.7109375" style="40" customWidth="1"/>
    <col min="1556" max="1556" width="3.42578125" style="40" customWidth="1"/>
    <col min="1557" max="1557" width="2.28515625" style="40" customWidth="1"/>
    <col min="1558" max="1559" width="1.140625" style="40" customWidth="1"/>
    <col min="1560" max="1560" width="6.85546875" style="40" customWidth="1"/>
    <col min="1561" max="1561" width="1.140625" style="40" customWidth="1"/>
    <col min="1562" max="1562" width="10.28515625" style="40" customWidth="1"/>
    <col min="1563" max="1563" width="1.140625" style="40" customWidth="1"/>
    <col min="1564" max="1564" width="5" style="40" customWidth="1"/>
    <col min="1565" max="1565" width="1.85546875" style="40" customWidth="1"/>
    <col min="1566" max="1567" width="1.140625" style="40" customWidth="1"/>
    <col min="1568" max="1568" width="9.140625" style="40" customWidth="1"/>
    <col min="1569" max="1569" width="1.140625" style="40" customWidth="1"/>
    <col min="1570" max="1570" width="6.85546875" style="40" customWidth="1"/>
    <col min="1571" max="1571" width="3.42578125" style="40" customWidth="1"/>
    <col min="1572" max="1572" width="1.140625" style="40" customWidth="1"/>
    <col min="1573" max="1573" width="8" style="40" customWidth="1"/>
    <col min="1574" max="1574" width="1.140625" style="40" customWidth="1"/>
    <col min="1575" max="1575" width="2.28515625" style="40" customWidth="1"/>
    <col min="1576" max="1576" width="5.7109375" style="40" customWidth="1"/>
    <col min="1577" max="1577" width="2.28515625" style="40" customWidth="1"/>
    <col min="1578" max="1578" width="5.7109375" style="40" customWidth="1"/>
    <col min="1579" max="1580" width="2.28515625" style="40" customWidth="1"/>
    <col min="1581" max="1581" width="1.140625" style="40" customWidth="1"/>
    <col min="1582" max="1582" width="5.7109375" style="40" customWidth="1"/>
    <col min="1583" max="1583" width="3.42578125" style="40" customWidth="1"/>
    <col min="1584" max="1584" width="1.140625" style="40" customWidth="1"/>
    <col min="1585" max="1585" width="3.140625" style="40" customWidth="1"/>
    <col min="1586" max="1586" width="3.7109375" style="40" customWidth="1"/>
    <col min="1587" max="1588" width="1.140625" style="40" customWidth="1"/>
    <col min="1589" max="1792" width="6.85546875" style="40" customWidth="1"/>
    <col min="1793" max="1793" width="2.28515625" style="40" customWidth="1"/>
    <col min="1794" max="1798" width="1.140625" style="40" customWidth="1"/>
    <col min="1799" max="1799" width="1" style="40" customWidth="1"/>
    <col min="1800" max="1800" width="1.28515625" style="40" customWidth="1"/>
    <col min="1801" max="1801" width="2.28515625" style="40" customWidth="1"/>
    <col min="1802" max="1803" width="1.140625" style="40" customWidth="1"/>
    <col min="1804" max="1804" width="2.28515625" style="40" customWidth="1"/>
    <col min="1805" max="1805" width="1.140625" style="40" customWidth="1"/>
    <col min="1806" max="1806" width="2.28515625" style="40" customWidth="1"/>
    <col min="1807" max="1807" width="6.85546875" style="40" customWidth="1"/>
    <col min="1808" max="1808" width="1.140625" style="40" customWidth="1"/>
    <col min="1809" max="1809" width="3.42578125" style="40" customWidth="1"/>
    <col min="1810" max="1811" width="1.7109375" style="40" customWidth="1"/>
    <col min="1812" max="1812" width="3.42578125" style="40" customWidth="1"/>
    <col min="1813" max="1813" width="2.28515625" style="40" customWidth="1"/>
    <col min="1814" max="1815" width="1.140625" style="40" customWidth="1"/>
    <col min="1816" max="1816" width="6.85546875" style="40" customWidth="1"/>
    <col min="1817" max="1817" width="1.140625" style="40" customWidth="1"/>
    <col min="1818" max="1818" width="10.28515625" style="40" customWidth="1"/>
    <col min="1819" max="1819" width="1.140625" style="40" customWidth="1"/>
    <col min="1820" max="1820" width="5" style="40" customWidth="1"/>
    <col min="1821" max="1821" width="1.85546875" style="40" customWidth="1"/>
    <col min="1822" max="1823" width="1.140625" style="40" customWidth="1"/>
    <col min="1824" max="1824" width="9.140625" style="40" customWidth="1"/>
    <col min="1825" max="1825" width="1.140625" style="40" customWidth="1"/>
    <col min="1826" max="1826" width="6.85546875" style="40" customWidth="1"/>
    <col min="1827" max="1827" width="3.42578125" style="40" customWidth="1"/>
    <col min="1828" max="1828" width="1.140625" style="40" customWidth="1"/>
    <col min="1829" max="1829" width="8" style="40" customWidth="1"/>
    <col min="1830" max="1830" width="1.140625" style="40" customWidth="1"/>
    <col min="1831" max="1831" width="2.28515625" style="40" customWidth="1"/>
    <col min="1832" max="1832" width="5.7109375" style="40" customWidth="1"/>
    <col min="1833" max="1833" width="2.28515625" style="40" customWidth="1"/>
    <col min="1834" max="1834" width="5.7109375" style="40" customWidth="1"/>
    <col min="1835" max="1836" width="2.28515625" style="40" customWidth="1"/>
    <col min="1837" max="1837" width="1.140625" style="40" customWidth="1"/>
    <col min="1838" max="1838" width="5.7109375" style="40" customWidth="1"/>
    <col min="1839" max="1839" width="3.42578125" style="40" customWidth="1"/>
    <col min="1840" max="1840" width="1.140625" style="40" customWidth="1"/>
    <col min="1841" max="1841" width="3.140625" style="40" customWidth="1"/>
    <col min="1842" max="1842" width="3.7109375" style="40" customWidth="1"/>
    <col min="1843" max="1844" width="1.140625" style="40" customWidth="1"/>
    <col min="1845" max="2048" width="6.85546875" style="40" customWidth="1"/>
    <col min="2049" max="2049" width="2.28515625" style="40" customWidth="1"/>
    <col min="2050" max="2054" width="1.140625" style="40" customWidth="1"/>
    <col min="2055" max="2055" width="1" style="40" customWidth="1"/>
    <col min="2056" max="2056" width="1.28515625" style="40" customWidth="1"/>
    <col min="2057" max="2057" width="2.28515625" style="40" customWidth="1"/>
    <col min="2058" max="2059" width="1.140625" style="40" customWidth="1"/>
    <col min="2060" max="2060" width="2.28515625" style="40" customWidth="1"/>
    <col min="2061" max="2061" width="1.140625" style="40" customWidth="1"/>
    <col min="2062" max="2062" width="2.28515625" style="40" customWidth="1"/>
    <col min="2063" max="2063" width="6.85546875" style="40" customWidth="1"/>
    <col min="2064" max="2064" width="1.140625" style="40" customWidth="1"/>
    <col min="2065" max="2065" width="3.42578125" style="40" customWidth="1"/>
    <col min="2066" max="2067" width="1.7109375" style="40" customWidth="1"/>
    <col min="2068" max="2068" width="3.42578125" style="40" customWidth="1"/>
    <col min="2069" max="2069" width="2.28515625" style="40" customWidth="1"/>
    <col min="2070" max="2071" width="1.140625" style="40" customWidth="1"/>
    <col min="2072" max="2072" width="6.85546875" style="40" customWidth="1"/>
    <col min="2073" max="2073" width="1.140625" style="40" customWidth="1"/>
    <col min="2074" max="2074" width="10.28515625" style="40" customWidth="1"/>
    <col min="2075" max="2075" width="1.140625" style="40" customWidth="1"/>
    <col min="2076" max="2076" width="5" style="40" customWidth="1"/>
    <col min="2077" max="2077" width="1.85546875" style="40" customWidth="1"/>
    <col min="2078" max="2079" width="1.140625" style="40" customWidth="1"/>
    <col min="2080" max="2080" width="9.140625" style="40" customWidth="1"/>
    <col min="2081" max="2081" width="1.140625" style="40" customWidth="1"/>
    <col min="2082" max="2082" width="6.85546875" style="40" customWidth="1"/>
    <col min="2083" max="2083" width="3.42578125" style="40" customWidth="1"/>
    <col min="2084" max="2084" width="1.140625" style="40" customWidth="1"/>
    <col min="2085" max="2085" width="8" style="40" customWidth="1"/>
    <col min="2086" max="2086" width="1.140625" style="40" customWidth="1"/>
    <col min="2087" max="2087" width="2.28515625" style="40" customWidth="1"/>
    <col min="2088" max="2088" width="5.7109375" style="40" customWidth="1"/>
    <col min="2089" max="2089" width="2.28515625" style="40" customWidth="1"/>
    <col min="2090" max="2090" width="5.7109375" style="40" customWidth="1"/>
    <col min="2091" max="2092" width="2.28515625" style="40" customWidth="1"/>
    <col min="2093" max="2093" width="1.140625" style="40" customWidth="1"/>
    <col min="2094" max="2094" width="5.7109375" style="40" customWidth="1"/>
    <col min="2095" max="2095" width="3.42578125" style="40" customWidth="1"/>
    <col min="2096" max="2096" width="1.140625" style="40" customWidth="1"/>
    <col min="2097" max="2097" width="3.140625" style="40" customWidth="1"/>
    <col min="2098" max="2098" width="3.7109375" style="40" customWidth="1"/>
    <col min="2099" max="2100" width="1.140625" style="40" customWidth="1"/>
    <col min="2101" max="2304" width="6.85546875" style="40" customWidth="1"/>
    <col min="2305" max="2305" width="2.28515625" style="40" customWidth="1"/>
    <col min="2306" max="2310" width="1.140625" style="40" customWidth="1"/>
    <col min="2311" max="2311" width="1" style="40" customWidth="1"/>
    <col min="2312" max="2312" width="1.28515625" style="40" customWidth="1"/>
    <col min="2313" max="2313" width="2.28515625" style="40" customWidth="1"/>
    <col min="2314" max="2315" width="1.140625" style="40" customWidth="1"/>
    <col min="2316" max="2316" width="2.28515625" style="40" customWidth="1"/>
    <col min="2317" max="2317" width="1.140625" style="40" customWidth="1"/>
    <col min="2318" max="2318" width="2.28515625" style="40" customWidth="1"/>
    <col min="2319" max="2319" width="6.85546875" style="40" customWidth="1"/>
    <col min="2320" max="2320" width="1.140625" style="40" customWidth="1"/>
    <col min="2321" max="2321" width="3.42578125" style="40" customWidth="1"/>
    <col min="2322" max="2323" width="1.7109375" style="40" customWidth="1"/>
    <col min="2324" max="2324" width="3.42578125" style="40" customWidth="1"/>
    <col min="2325" max="2325" width="2.28515625" style="40" customWidth="1"/>
    <col min="2326" max="2327" width="1.140625" style="40" customWidth="1"/>
    <col min="2328" max="2328" width="6.85546875" style="40" customWidth="1"/>
    <col min="2329" max="2329" width="1.140625" style="40" customWidth="1"/>
    <col min="2330" max="2330" width="10.28515625" style="40" customWidth="1"/>
    <col min="2331" max="2331" width="1.140625" style="40" customWidth="1"/>
    <col min="2332" max="2332" width="5" style="40" customWidth="1"/>
    <col min="2333" max="2333" width="1.85546875" style="40" customWidth="1"/>
    <col min="2334" max="2335" width="1.140625" style="40" customWidth="1"/>
    <col min="2336" max="2336" width="9.140625" style="40" customWidth="1"/>
    <col min="2337" max="2337" width="1.140625" style="40" customWidth="1"/>
    <col min="2338" max="2338" width="6.85546875" style="40" customWidth="1"/>
    <col min="2339" max="2339" width="3.42578125" style="40" customWidth="1"/>
    <col min="2340" max="2340" width="1.140625" style="40" customWidth="1"/>
    <col min="2341" max="2341" width="8" style="40" customWidth="1"/>
    <col min="2342" max="2342" width="1.140625" style="40" customWidth="1"/>
    <col min="2343" max="2343" width="2.28515625" style="40" customWidth="1"/>
    <col min="2344" max="2344" width="5.7109375" style="40" customWidth="1"/>
    <col min="2345" max="2345" width="2.28515625" style="40" customWidth="1"/>
    <col min="2346" max="2346" width="5.7109375" style="40" customWidth="1"/>
    <col min="2347" max="2348" width="2.28515625" style="40" customWidth="1"/>
    <col min="2349" max="2349" width="1.140625" style="40" customWidth="1"/>
    <col min="2350" max="2350" width="5.7109375" style="40" customWidth="1"/>
    <col min="2351" max="2351" width="3.42578125" style="40" customWidth="1"/>
    <col min="2352" max="2352" width="1.140625" style="40" customWidth="1"/>
    <col min="2353" max="2353" width="3.140625" style="40" customWidth="1"/>
    <col min="2354" max="2354" width="3.7109375" style="40" customWidth="1"/>
    <col min="2355" max="2356" width="1.140625" style="40" customWidth="1"/>
    <col min="2357" max="2560" width="6.85546875" style="40" customWidth="1"/>
    <col min="2561" max="2561" width="2.28515625" style="40" customWidth="1"/>
    <col min="2562" max="2566" width="1.140625" style="40" customWidth="1"/>
    <col min="2567" max="2567" width="1" style="40" customWidth="1"/>
    <col min="2568" max="2568" width="1.28515625" style="40" customWidth="1"/>
    <col min="2569" max="2569" width="2.28515625" style="40" customWidth="1"/>
    <col min="2570" max="2571" width="1.140625" style="40" customWidth="1"/>
    <col min="2572" max="2572" width="2.28515625" style="40" customWidth="1"/>
    <col min="2573" max="2573" width="1.140625" style="40" customWidth="1"/>
    <col min="2574" max="2574" width="2.28515625" style="40" customWidth="1"/>
    <col min="2575" max="2575" width="6.85546875" style="40" customWidth="1"/>
    <col min="2576" max="2576" width="1.140625" style="40" customWidth="1"/>
    <col min="2577" max="2577" width="3.42578125" style="40" customWidth="1"/>
    <col min="2578" max="2579" width="1.7109375" style="40" customWidth="1"/>
    <col min="2580" max="2580" width="3.42578125" style="40" customWidth="1"/>
    <col min="2581" max="2581" width="2.28515625" style="40" customWidth="1"/>
    <col min="2582" max="2583" width="1.140625" style="40" customWidth="1"/>
    <col min="2584" max="2584" width="6.85546875" style="40" customWidth="1"/>
    <col min="2585" max="2585" width="1.140625" style="40" customWidth="1"/>
    <col min="2586" max="2586" width="10.28515625" style="40" customWidth="1"/>
    <col min="2587" max="2587" width="1.140625" style="40" customWidth="1"/>
    <col min="2588" max="2588" width="5" style="40" customWidth="1"/>
    <col min="2589" max="2589" width="1.85546875" style="40" customWidth="1"/>
    <col min="2590" max="2591" width="1.140625" style="40" customWidth="1"/>
    <col min="2592" max="2592" width="9.140625" style="40" customWidth="1"/>
    <col min="2593" max="2593" width="1.140625" style="40" customWidth="1"/>
    <col min="2594" max="2594" width="6.85546875" style="40" customWidth="1"/>
    <col min="2595" max="2595" width="3.42578125" style="40" customWidth="1"/>
    <col min="2596" max="2596" width="1.140625" style="40" customWidth="1"/>
    <col min="2597" max="2597" width="8" style="40" customWidth="1"/>
    <col min="2598" max="2598" width="1.140625" style="40" customWidth="1"/>
    <col min="2599" max="2599" width="2.28515625" style="40" customWidth="1"/>
    <col min="2600" max="2600" width="5.7109375" style="40" customWidth="1"/>
    <col min="2601" max="2601" width="2.28515625" style="40" customWidth="1"/>
    <col min="2602" max="2602" width="5.7109375" style="40" customWidth="1"/>
    <col min="2603" max="2604" width="2.28515625" style="40" customWidth="1"/>
    <col min="2605" max="2605" width="1.140625" style="40" customWidth="1"/>
    <col min="2606" max="2606" width="5.7109375" style="40" customWidth="1"/>
    <col min="2607" max="2607" width="3.42578125" style="40" customWidth="1"/>
    <col min="2608" max="2608" width="1.140625" style="40" customWidth="1"/>
    <col min="2609" max="2609" width="3.140625" style="40" customWidth="1"/>
    <col min="2610" max="2610" width="3.7109375" style="40" customWidth="1"/>
    <col min="2611" max="2612" width="1.140625" style="40" customWidth="1"/>
    <col min="2613" max="2816" width="6.85546875" style="40" customWidth="1"/>
    <col min="2817" max="2817" width="2.28515625" style="40" customWidth="1"/>
    <col min="2818" max="2822" width="1.140625" style="40" customWidth="1"/>
    <col min="2823" max="2823" width="1" style="40" customWidth="1"/>
    <col min="2824" max="2824" width="1.28515625" style="40" customWidth="1"/>
    <col min="2825" max="2825" width="2.28515625" style="40" customWidth="1"/>
    <col min="2826" max="2827" width="1.140625" style="40" customWidth="1"/>
    <col min="2828" max="2828" width="2.28515625" style="40" customWidth="1"/>
    <col min="2829" max="2829" width="1.140625" style="40" customWidth="1"/>
    <col min="2830" max="2830" width="2.28515625" style="40" customWidth="1"/>
    <col min="2831" max="2831" width="6.85546875" style="40" customWidth="1"/>
    <col min="2832" max="2832" width="1.140625" style="40" customWidth="1"/>
    <col min="2833" max="2833" width="3.42578125" style="40" customWidth="1"/>
    <col min="2834" max="2835" width="1.7109375" style="40" customWidth="1"/>
    <col min="2836" max="2836" width="3.42578125" style="40" customWidth="1"/>
    <col min="2837" max="2837" width="2.28515625" style="40" customWidth="1"/>
    <col min="2838" max="2839" width="1.140625" style="40" customWidth="1"/>
    <col min="2840" max="2840" width="6.85546875" style="40" customWidth="1"/>
    <col min="2841" max="2841" width="1.140625" style="40" customWidth="1"/>
    <col min="2842" max="2842" width="10.28515625" style="40" customWidth="1"/>
    <col min="2843" max="2843" width="1.140625" style="40" customWidth="1"/>
    <col min="2844" max="2844" width="5" style="40" customWidth="1"/>
    <col min="2845" max="2845" width="1.85546875" style="40" customWidth="1"/>
    <col min="2846" max="2847" width="1.140625" style="40" customWidth="1"/>
    <col min="2848" max="2848" width="9.140625" style="40" customWidth="1"/>
    <col min="2849" max="2849" width="1.140625" style="40" customWidth="1"/>
    <col min="2850" max="2850" width="6.85546875" style="40" customWidth="1"/>
    <col min="2851" max="2851" width="3.42578125" style="40" customWidth="1"/>
    <col min="2852" max="2852" width="1.140625" style="40" customWidth="1"/>
    <col min="2853" max="2853" width="8" style="40" customWidth="1"/>
    <col min="2854" max="2854" width="1.140625" style="40" customWidth="1"/>
    <col min="2855" max="2855" width="2.28515625" style="40" customWidth="1"/>
    <col min="2856" max="2856" width="5.7109375" style="40" customWidth="1"/>
    <col min="2857" max="2857" width="2.28515625" style="40" customWidth="1"/>
    <col min="2858" max="2858" width="5.7109375" style="40" customWidth="1"/>
    <col min="2859" max="2860" width="2.28515625" style="40" customWidth="1"/>
    <col min="2861" max="2861" width="1.140625" style="40" customWidth="1"/>
    <col min="2862" max="2862" width="5.7109375" style="40" customWidth="1"/>
    <col min="2863" max="2863" width="3.42578125" style="40" customWidth="1"/>
    <col min="2864" max="2864" width="1.140625" style="40" customWidth="1"/>
    <col min="2865" max="2865" width="3.140625" style="40" customWidth="1"/>
    <col min="2866" max="2866" width="3.7109375" style="40" customWidth="1"/>
    <col min="2867" max="2868" width="1.140625" style="40" customWidth="1"/>
    <col min="2869" max="3072" width="6.85546875" style="40" customWidth="1"/>
    <col min="3073" max="3073" width="2.28515625" style="40" customWidth="1"/>
    <col min="3074" max="3078" width="1.140625" style="40" customWidth="1"/>
    <col min="3079" max="3079" width="1" style="40" customWidth="1"/>
    <col min="3080" max="3080" width="1.28515625" style="40" customWidth="1"/>
    <col min="3081" max="3081" width="2.28515625" style="40" customWidth="1"/>
    <col min="3082" max="3083" width="1.140625" style="40" customWidth="1"/>
    <col min="3084" max="3084" width="2.28515625" style="40" customWidth="1"/>
    <col min="3085" max="3085" width="1.140625" style="40" customWidth="1"/>
    <col min="3086" max="3086" width="2.28515625" style="40" customWidth="1"/>
    <col min="3087" max="3087" width="6.85546875" style="40" customWidth="1"/>
    <col min="3088" max="3088" width="1.140625" style="40" customWidth="1"/>
    <col min="3089" max="3089" width="3.42578125" style="40" customWidth="1"/>
    <col min="3090" max="3091" width="1.7109375" style="40" customWidth="1"/>
    <col min="3092" max="3092" width="3.42578125" style="40" customWidth="1"/>
    <col min="3093" max="3093" width="2.28515625" style="40" customWidth="1"/>
    <col min="3094" max="3095" width="1.140625" style="40" customWidth="1"/>
    <col min="3096" max="3096" width="6.85546875" style="40" customWidth="1"/>
    <col min="3097" max="3097" width="1.140625" style="40" customWidth="1"/>
    <col min="3098" max="3098" width="10.28515625" style="40" customWidth="1"/>
    <col min="3099" max="3099" width="1.140625" style="40" customWidth="1"/>
    <col min="3100" max="3100" width="5" style="40" customWidth="1"/>
    <col min="3101" max="3101" width="1.85546875" style="40" customWidth="1"/>
    <col min="3102" max="3103" width="1.140625" style="40" customWidth="1"/>
    <col min="3104" max="3104" width="9.140625" style="40" customWidth="1"/>
    <col min="3105" max="3105" width="1.140625" style="40" customWidth="1"/>
    <col min="3106" max="3106" width="6.85546875" style="40" customWidth="1"/>
    <col min="3107" max="3107" width="3.42578125" style="40" customWidth="1"/>
    <col min="3108" max="3108" width="1.140625" style="40" customWidth="1"/>
    <col min="3109" max="3109" width="8" style="40" customWidth="1"/>
    <col min="3110" max="3110" width="1.140625" style="40" customWidth="1"/>
    <col min="3111" max="3111" width="2.28515625" style="40" customWidth="1"/>
    <col min="3112" max="3112" width="5.7109375" style="40" customWidth="1"/>
    <col min="3113" max="3113" width="2.28515625" style="40" customWidth="1"/>
    <col min="3114" max="3114" width="5.7109375" style="40" customWidth="1"/>
    <col min="3115" max="3116" width="2.28515625" style="40" customWidth="1"/>
    <col min="3117" max="3117" width="1.140625" style="40" customWidth="1"/>
    <col min="3118" max="3118" width="5.7109375" style="40" customWidth="1"/>
    <col min="3119" max="3119" width="3.42578125" style="40" customWidth="1"/>
    <col min="3120" max="3120" width="1.140625" style="40" customWidth="1"/>
    <col min="3121" max="3121" width="3.140625" style="40" customWidth="1"/>
    <col min="3122" max="3122" width="3.7109375" style="40" customWidth="1"/>
    <col min="3123" max="3124" width="1.140625" style="40" customWidth="1"/>
    <col min="3125" max="3328" width="6.85546875" style="40" customWidth="1"/>
    <col min="3329" max="3329" width="2.28515625" style="40" customWidth="1"/>
    <col min="3330" max="3334" width="1.140625" style="40" customWidth="1"/>
    <col min="3335" max="3335" width="1" style="40" customWidth="1"/>
    <col min="3336" max="3336" width="1.28515625" style="40" customWidth="1"/>
    <col min="3337" max="3337" width="2.28515625" style="40" customWidth="1"/>
    <col min="3338" max="3339" width="1.140625" style="40" customWidth="1"/>
    <col min="3340" max="3340" width="2.28515625" style="40" customWidth="1"/>
    <col min="3341" max="3341" width="1.140625" style="40" customWidth="1"/>
    <col min="3342" max="3342" width="2.28515625" style="40" customWidth="1"/>
    <col min="3343" max="3343" width="6.85546875" style="40" customWidth="1"/>
    <col min="3344" max="3344" width="1.140625" style="40" customWidth="1"/>
    <col min="3345" max="3345" width="3.42578125" style="40" customWidth="1"/>
    <col min="3346" max="3347" width="1.7109375" style="40" customWidth="1"/>
    <col min="3348" max="3348" width="3.42578125" style="40" customWidth="1"/>
    <col min="3349" max="3349" width="2.28515625" style="40" customWidth="1"/>
    <col min="3350" max="3351" width="1.140625" style="40" customWidth="1"/>
    <col min="3352" max="3352" width="6.85546875" style="40" customWidth="1"/>
    <col min="3353" max="3353" width="1.140625" style="40" customWidth="1"/>
    <col min="3354" max="3354" width="10.28515625" style="40" customWidth="1"/>
    <col min="3355" max="3355" width="1.140625" style="40" customWidth="1"/>
    <col min="3356" max="3356" width="5" style="40" customWidth="1"/>
    <col min="3357" max="3357" width="1.85546875" style="40" customWidth="1"/>
    <col min="3358" max="3359" width="1.140625" style="40" customWidth="1"/>
    <col min="3360" max="3360" width="9.140625" style="40" customWidth="1"/>
    <col min="3361" max="3361" width="1.140625" style="40" customWidth="1"/>
    <col min="3362" max="3362" width="6.85546875" style="40" customWidth="1"/>
    <col min="3363" max="3363" width="3.42578125" style="40" customWidth="1"/>
    <col min="3364" max="3364" width="1.140625" style="40" customWidth="1"/>
    <col min="3365" max="3365" width="8" style="40" customWidth="1"/>
    <col min="3366" max="3366" width="1.140625" style="40" customWidth="1"/>
    <col min="3367" max="3367" width="2.28515625" style="40" customWidth="1"/>
    <col min="3368" max="3368" width="5.7109375" style="40" customWidth="1"/>
    <col min="3369" max="3369" width="2.28515625" style="40" customWidth="1"/>
    <col min="3370" max="3370" width="5.7109375" style="40" customWidth="1"/>
    <col min="3371" max="3372" width="2.28515625" style="40" customWidth="1"/>
    <col min="3373" max="3373" width="1.140625" style="40" customWidth="1"/>
    <col min="3374" max="3374" width="5.7109375" style="40" customWidth="1"/>
    <col min="3375" max="3375" width="3.42578125" style="40" customWidth="1"/>
    <col min="3376" max="3376" width="1.140625" style="40" customWidth="1"/>
    <col min="3377" max="3377" width="3.140625" style="40" customWidth="1"/>
    <col min="3378" max="3378" width="3.7109375" style="40" customWidth="1"/>
    <col min="3379" max="3380" width="1.140625" style="40" customWidth="1"/>
    <col min="3381" max="3584" width="6.85546875" style="40" customWidth="1"/>
    <col min="3585" max="3585" width="2.28515625" style="40" customWidth="1"/>
    <col min="3586" max="3590" width="1.140625" style="40" customWidth="1"/>
    <col min="3591" max="3591" width="1" style="40" customWidth="1"/>
    <col min="3592" max="3592" width="1.28515625" style="40" customWidth="1"/>
    <col min="3593" max="3593" width="2.28515625" style="40" customWidth="1"/>
    <col min="3594" max="3595" width="1.140625" style="40" customWidth="1"/>
    <col min="3596" max="3596" width="2.28515625" style="40" customWidth="1"/>
    <col min="3597" max="3597" width="1.140625" style="40" customWidth="1"/>
    <col min="3598" max="3598" width="2.28515625" style="40" customWidth="1"/>
    <col min="3599" max="3599" width="6.85546875" style="40" customWidth="1"/>
    <col min="3600" max="3600" width="1.140625" style="40" customWidth="1"/>
    <col min="3601" max="3601" width="3.42578125" style="40" customWidth="1"/>
    <col min="3602" max="3603" width="1.7109375" style="40" customWidth="1"/>
    <col min="3604" max="3604" width="3.42578125" style="40" customWidth="1"/>
    <col min="3605" max="3605" width="2.28515625" style="40" customWidth="1"/>
    <col min="3606" max="3607" width="1.140625" style="40" customWidth="1"/>
    <col min="3608" max="3608" width="6.85546875" style="40" customWidth="1"/>
    <col min="3609" max="3609" width="1.140625" style="40" customWidth="1"/>
    <col min="3610" max="3610" width="10.28515625" style="40" customWidth="1"/>
    <col min="3611" max="3611" width="1.140625" style="40" customWidth="1"/>
    <col min="3612" max="3612" width="5" style="40" customWidth="1"/>
    <col min="3613" max="3613" width="1.85546875" style="40" customWidth="1"/>
    <col min="3614" max="3615" width="1.140625" style="40" customWidth="1"/>
    <col min="3616" max="3616" width="9.140625" style="40" customWidth="1"/>
    <col min="3617" max="3617" width="1.140625" style="40" customWidth="1"/>
    <col min="3618" max="3618" width="6.85546875" style="40" customWidth="1"/>
    <col min="3619" max="3619" width="3.42578125" style="40" customWidth="1"/>
    <col min="3620" max="3620" width="1.140625" style="40" customWidth="1"/>
    <col min="3621" max="3621" width="8" style="40" customWidth="1"/>
    <col min="3622" max="3622" width="1.140625" style="40" customWidth="1"/>
    <col min="3623" max="3623" width="2.28515625" style="40" customWidth="1"/>
    <col min="3624" max="3624" width="5.7109375" style="40" customWidth="1"/>
    <col min="3625" max="3625" width="2.28515625" style="40" customWidth="1"/>
    <col min="3626" max="3626" width="5.7109375" style="40" customWidth="1"/>
    <col min="3627" max="3628" width="2.28515625" style="40" customWidth="1"/>
    <col min="3629" max="3629" width="1.140625" style="40" customWidth="1"/>
    <col min="3630" max="3630" width="5.7109375" style="40" customWidth="1"/>
    <col min="3631" max="3631" width="3.42578125" style="40" customWidth="1"/>
    <col min="3632" max="3632" width="1.140625" style="40" customWidth="1"/>
    <col min="3633" max="3633" width="3.140625" style="40" customWidth="1"/>
    <col min="3634" max="3634" width="3.7109375" style="40" customWidth="1"/>
    <col min="3635" max="3636" width="1.140625" style="40" customWidth="1"/>
    <col min="3637" max="3840" width="6.85546875" style="40" customWidth="1"/>
    <col min="3841" max="3841" width="2.28515625" style="40" customWidth="1"/>
    <col min="3842" max="3846" width="1.140625" style="40" customWidth="1"/>
    <col min="3847" max="3847" width="1" style="40" customWidth="1"/>
    <col min="3848" max="3848" width="1.28515625" style="40" customWidth="1"/>
    <col min="3849" max="3849" width="2.28515625" style="40" customWidth="1"/>
    <col min="3850" max="3851" width="1.140625" style="40" customWidth="1"/>
    <col min="3852" max="3852" width="2.28515625" style="40" customWidth="1"/>
    <col min="3853" max="3853" width="1.140625" style="40" customWidth="1"/>
    <col min="3854" max="3854" width="2.28515625" style="40" customWidth="1"/>
    <col min="3855" max="3855" width="6.85546875" style="40" customWidth="1"/>
    <col min="3856" max="3856" width="1.140625" style="40" customWidth="1"/>
    <col min="3857" max="3857" width="3.42578125" style="40" customWidth="1"/>
    <col min="3858" max="3859" width="1.7109375" style="40" customWidth="1"/>
    <col min="3860" max="3860" width="3.42578125" style="40" customWidth="1"/>
    <col min="3861" max="3861" width="2.28515625" style="40" customWidth="1"/>
    <col min="3862" max="3863" width="1.140625" style="40" customWidth="1"/>
    <col min="3864" max="3864" width="6.85546875" style="40" customWidth="1"/>
    <col min="3865" max="3865" width="1.140625" style="40" customWidth="1"/>
    <col min="3866" max="3866" width="10.28515625" style="40" customWidth="1"/>
    <col min="3867" max="3867" width="1.140625" style="40" customWidth="1"/>
    <col min="3868" max="3868" width="5" style="40" customWidth="1"/>
    <col min="3869" max="3869" width="1.85546875" style="40" customWidth="1"/>
    <col min="3870" max="3871" width="1.140625" style="40" customWidth="1"/>
    <col min="3872" max="3872" width="9.140625" style="40" customWidth="1"/>
    <col min="3873" max="3873" width="1.140625" style="40" customWidth="1"/>
    <col min="3874" max="3874" width="6.85546875" style="40" customWidth="1"/>
    <col min="3875" max="3875" width="3.42578125" style="40" customWidth="1"/>
    <col min="3876" max="3876" width="1.140625" style="40" customWidth="1"/>
    <col min="3877" max="3877" width="8" style="40" customWidth="1"/>
    <col min="3878" max="3878" width="1.140625" style="40" customWidth="1"/>
    <col min="3879" max="3879" width="2.28515625" style="40" customWidth="1"/>
    <col min="3880" max="3880" width="5.7109375" style="40" customWidth="1"/>
    <col min="3881" max="3881" width="2.28515625" style="40" customWidth="1"/>
    <col min="3882" max="3882" width="5.7109375" style="40" customWidth="1"/>
    <col min="3883" max="3884" width="2.28515625" style="40" customWidth="1"/>
    <col min="3885" max="3885" width="1.140625" style="40" customWidth="1"/>
    <col min="3886" max="3886" width="5.7109375" style="40" customWidth="1"/>
    <col min="3887" max="3887" width="3.42578125" style="40" customWidth="1"/>
    <col min="3888" max="3888" width="1.140625" style="40" customWidth="1"/>
    <col min="3889" max="3889" width="3.140625" style="40" customWidth="1"/>
    <col min="3890" max="3890" width="3.7109375" style="40" customWidth="1"/>
    <col min="3891" max="3892" width="1.140625" style="40" customWidth="1"/>
    <col min="3893" max="4096" width="6.85546875" style="40" customWidth="1"/>
    <col min="4097" max="4097" width="2.28515625" style="40" customWidth="1"/>
    <col min="4098" max="4102" width="1.140625" style="40" customWidth="1"/>
    <col min="4103" max="4103" width="1" style="40" customWidth="1"/>
    <col min="4104" max="4104" width="1.28515625" style="40" customWidth="1"/>
    <col min="4105" max="4105" width="2.28515625" style="40" customWidth="1"/>
    <col min="4106" max="4107" width="1.140625" style="40" customWidth="1"/>
    <col min="4108" max="4108" width="2.28515625" style="40" customWidth="1"/>
    <col min="4109" max="4109" width="1.140625" style="40" customWidth="1"/>
    <col min="4110" max="4110" width="2.28515625" style="40" customWidth="1"/>
    <col min="4111" max="4111" width="6.85546875" style="40" customWidth="1"/>
    <col min="4112" max="4112" width="1.140625" style="40" customWidth="1"/>
    <col min="4113" max="4113" width="3.42578125" style="40" customWidth="1"/>
    <col min="4114" max="4115" width="1.7109375" style="40" customWidth="1"/>
    <col min="4116" max="4116" width="3.42578125" style="40" customWidth="1"/>
    <col min="4117" max="4117" width="2.28515625" style="40" customWidth="1"/>
    <col min="4118" max="4119" width="1.140625" style="40" customWidth="1"/>
    <col min="4120" max="4120" width="6.85546875" style="40" customWidth="1"/>
    <col min="4121" max="4121" width="1.140625" style="40" customWidth="1"/>
    <col min="4122" max="4122" width="10.28515625" style="40" customWidth="1"/>
    <col min="4123" max="4123" width="1.140625" style="40" customWidth="1"/>
    <col min="4124" max="4124" width="5" style="40" customWidth="1"/>
    <col min="4125" max="4125" width="1.85546875" style="40" customWidth="1"/>
    <col min="4126" max="4127" width="1.140625" style="40" customWidth="1"/>
    <col min="4128" max="4128" width="9.140625" style="40" customWidth="1"/>
    <col min="4129" max="4129" width="1.140625" style="40" customWidth="1"/>
    <col min="4130" max="4130" width="6.85546875" style="40" customWidth="1"/>
    <col min="4131" max="4131" width="3.42578125" style="40" customWidth="1"/>
    <col min="4132" max="4132" width="1.140625" style="40" customWidth="1"/>
    <col min="4133" max="4133" width="8" style="40" customWidth="1"/>
    <col min="4134" max="4134" width="1.140625" style="40" customWidth="1"/>
    <col min="4135" max="4135" width="2.28515625" style="40" customWidth="1"/>
    <col min="4136" max="4136" width="5.7109375" style="40" customWidth="1"/>
    <col min="4137" max="4137" width="2.28515625" style="40" customWidth="1"/>
    <col min="4138" max="4138" width="5.7109375" style="40" customWidth="1"/>
    <col min="4139" max="4140" width="2.28515625" style="40" customWidth="1"/>
    <col min="4141" max="4141" width="1.140625" style="40" customWidth="1"/>
    <col min="4142" max="4142" width="5.7109375" style="40" customWidth="1"/>
    <col min="4143" max="4143" width="3.42578125" style="40" customWidth="1"/>
    <col min="4144" max="4144" width="1.140625" style="40" customWidth="1"/>
    <col min="4145" max="4145" width="3.140625" style="40" customWidth="1"/>
    <col min="4146" max="4146" width="3.7109375" style="40" customWidth="1"/>
    <col min="4147" max="4148" width="1.140625" style="40" customWidth="1"/>
    <col min="4149" max="4352" width="6.85546875" style="40" customWidth="1"/>
    <col min="4353" max="4353" width="2.28515625" style="40" customWidth="1"/>
    <col min="4354" max="4358" width="1.140625" style="40" customWidth="1"/>
    <col min="4359" max="4359" width="1" style="40" customWidth="1"/>
    <col min="4360" max="4360" width="1.28515625" style="40" customWidth="1"/>
    <col min="4361" max="4361" width="2.28515625" style="40" customWidth="1"/>
    <col min="4362" max="4363" width="1.140625" style="40" customWidth="1"/>
    <col min="4364" max="4364" width="2.28515625" style="40" customWidth="1"/>
    <col min="4365" max="4365" width="1.140625" style="40" customWidth="1"/>
    <col min="4366" max="4366" width="2.28515625" style="40" customWidth="1"/>
    <col min="4367" max="4367" width="6.85546875" style="40" customWidth="1"/>
    <col min="4368" max="4368" width="1.140625" style="40" customWidth="1"/>
    <col min="4369" max="4369" width="3.42578125" style="40" customWidth="1"/>
    <col min="4370" max="4371" width="1.7109375" style="40" customWidth="1"/>
    <col min="4372" max="4372" width="3.42578125" style="40" customWidth="1"/>
    <col min="4373" max="4373" width="2.28515625" style="40" customWidth="1"/>
    <col min="4374" max="4375" width="1.140625" style="40" customWidth="1"/>
    <col min="4376" max="4376" width="6.85546875" style="40" customWidth="1"/>
    <col min="4377" max="4377" width="1.140625" style="40" customWidth="1"/>
    <col min="4378" max="4378" width="10.28515625" style="40" customWidth="1"/>
    <col min="4379" max="4379" width="1.140625" style="40" customWidth="1"/>
    <col min="4380" max="4380" width="5" style="40" customWidth="1"/>
    <col min="4381" max="4381" width="1.85546875" style="40" customWidth="1"/>
    <col min="4382" max="4383" width="1.140625" style="40" customWidth="1"/>
    <col min="4384" max="4384" width="9.140625" style="40" customWidth="1"/>
    <col min="4385" max="4385" width="1.140625" style="40" customWidth="1"/>
    <col min="4386" max="4386" width="6.85546875" style="40" customWidth="1"/>
    <col min="4387" max="4387" width="3.42578125" style="40" customWidth="1"/>
    <col min="4388" max="4388" width="1.140625" style="40" customWidth="1"/>
    <col min="4389" max="4389" width="8" style="40" customWidth="1"/>
    <col min="4390" max="4390" width="1.140625" style="40" customWidth="1"/>
    <col min="4391" max="4391" width="2.28515625" style="40" customWidth="1"/>
    <col min="4392" max="4392" width="5.7109375" style="40" customWidth="1"/>
    <col min="4393" max="4393" width="2.28515625" style="40" customWidth="1"/>
    <col min="4394" max="4394" width="5.7109375" style="40" customWidth="1"/>
    <col min="4395" max="4396" width="2.28515625" style="40" customWidth="1"/>
    <col min="4397" max="4397" width="1.140625" style="40" customWidth="1"/>
    <col min="4398" max="4398" width="5.7109375" style="40" customWidth="1"/>
    <col min="4399" max="4399" width="3.42578125" style="40" customWidth="1"/>
    <col min="4400" max="4400" width="1.140625" style="40" customWidth="1"/>
    <col min="4401" max="4401" width="3.140625" style="40" customWidth="1"/>
    <col min="4402" max="4402" width="3.7109375" style="40" customWidth="1"/>
    <col min="4403" max="4404" width="1.140625" style="40" customWidth="1"/>
    <col min="4405" max="4608" width="6.85546875" style="40" customWidth="1"/>
    <col min="4609" max="4609" width="2.28515625" style="40" customWidth="1"/>
    <col min="4610" max="4614" width="1.140625" style="40" customWidth="1"/>
    <col min="4615" max="4615" width="1" style="40" customWidth="1"/>
    <col min="4616" max="4616" width="1.28515625" style="40" customWidth="1"/>
    <col min="4617" max="4617" width="2.28515625" style="40" customWidth="1"/>
    <col min="4618" max="4619" width="1.140625" style="40" customWidth="1"/>
    <col min="4620" max="4620" width="2.28515625" style="40" customWidth="1"/>
    <col min="4621" max="4621" width="1.140625" style="40" customWidth="1"/>
    <col min="4622" max="4622" width="2.28515625" style="40" customWidth="1"/>
    <col min="4623" max="4623" width="6.85546875" style="40" customWidth="1"/>
    <col min="4624" max="4624" width="1.140625" style="40" customWidth="1"/>
    <col min="4625" max="4625" width="3.42578125" style="40" customWidth="1"/>
    <col min="4626" max="4627" width="1.7109375" style="40" customWidth="1"/>
    <col min="4628" max="4628" width="3.42578125" style="40" customWidth="1"/>
    <col min="4629" max="4629" width="2.28515625" style="40" customWidth="1"/>
    <col min="4630" max="4631" width="1.140625" style="40" customWidth="1"/>
    <col min="4632" max="4632" width="6.85546875" style="40" customWidth="1"/>
    <col min="4633" max="4633" width="1.140625" style="40" customWidth="1"/>
    <col min="4634" max="4634" width="10.28515625" style="40" customWidth="1"/>
    <col min="4635" max="4635" width="1.140625" style="40" customWidth="1"/>
    <col min="4636" max="4636" width="5" style="40" customWidth="1"/>
    <col min="4637" max="4637" width="1.85546875" style="40" customWidth="1"/>
    <col min="4638" max="4639" width="1.140625" style="40" customWidth="1"/>
    <col min="4640" max="4640" width="9.140625" style="40" customWidth="1"/>
    <col min="4641" max="4641" width="1.140625" style="40" customWidth="1"/>
    <col min="4642" max="4642" width="6.85546875" style="40" customWidth="1"/>
    <col min="4643" max="4643" width="3.42578125" style="40" customWidth="1"/>
    <col min="4644" max="4644" width="1.140625" style="40" customWidth="1"/>
    <col min="4645" max="4645" width="8" style="40" customWidth="1"/>
    <col min="4646" max="4646" width="1.140625" style="40" customWidth="1"/>
    <col min="4647" max="4647" width="2.28515625" style="40" customWidth="1"/>
    <col min="4648" max="4648" width="5.7109375" style="40" customWidth="1"/>
    <col min="4649" max="4649" width="2.28515625" style="40" customWidth="1"/>
    <col min="4650" max="4650" width="5.7109375" style="40" customWidth="1"/>
    <col min="4651" max="4652" width="2.28515625" style="40" customWidth="1"/>
    <col min="4653" max="4653" width="1.140625" style="40" customWidth="1"/>
    <col min="4654" max="4654" width="5.7109375" style="40" customWidth="1"/>
    <col min="4655" max="4655" width="3.42578125" style="40" customWidth="1"/>
    <col min="4656" max="4656" width="1.140625" style="40" customWidth="1"/>
    <col min="4657" max="4657" width="3.140625" style="40" customWidth="1"/>
    <col min="4658" max="4658" width="3.7109375" style="40" customWidth="1"/>
    <col min="4659" max="4660" width="1.140625" style="40" customWidth="1"/>
    <col min="4661" max="4864" width="6.85546875" style="40" customWidth="1"/>
    <col min="4865" max="4865" width="2.28515625" style="40" customWidth="1"/>
    <col min="4866" max="4870" width="1.140625" style="40" customWidth="1"/>
    <col min="4871" max="4871" width="1" style="40" customWidth="1"/>
    <col min="4872" max="4872" width="1.28515625" style="40" customWidth="1"/>
    <col min="4873" max="4873" width="2.28515625" style="40" customWidth="1"/>
    <col min="4874" max="4875" width="1.140625" style="40" customWidth="1"/>
    <col min="4876" max="4876" width="2.28515625" style="40" customWidth="1"/>
    <col min="4877" max="4877" width="1.140625" style="40" customWidth="1"/>
    <col min="4878" max="4878" width="2.28515625" style="40" customWidth="1"/>
    <col min="4879" max="4879" width="6.85546875" style="40" customWidth="1"/>
    <col min="4880" max="4880" width="1.140625" style="40" customWidth="1"/>
    <col min="4881" max="4881" width="3.42578125" style="40" customWidth="1"/>
    <col min="4882" max="4883" width="1.7109375" style="40" customWidth="1"/>
    <col min="4884" max="4884" width="3.42578125" style="40" customWidth="1"/>
    <col min="4885" max="4885" width="2.28515625" style="40" customWidth="1"/>
    <col min="4886" max="4887" width="1.140625" style="40" customWidth="1"/>
    <col min="4888" max="4888" width="6.85546875" style="40" customWidth="1"/>
    <col min="4889" max="4889" width="1.140625" style="40" customWidth="1"/>
    <col min="4890" max="4890" width="10.28515625" style="40" customWidth="1"/>
    <col min="4891" max="4891" width="1.140625" style="40" customWidth="1"/>
    <col min="4892" max="4892" width="5" style="40" customWidth="1"/>
    <col min="4893" max="4893" width="1.85546875" style="40" customWidth="1"/>
    <col min="4894" max="4895" width="1.140625" style="40" customWidth="1"/>
    <col min="4896" max="4896" width="9.140625" style="40" customWidth="1"/>
    <col min="4897" max="4897" width="1.140625" style="40" customWidth="1"/>
    <col min="4898" max="4898" width="6.85546875" style="40" customWidth="1"/>
    <col min="4899" max="4899" width="3.42578125" style="40" customWidth="1"/>
    <col min="4900" max="4900" width="1.140625" style="40" customWidth="1"/>
    <col min="4901" max="4901" width="8" style="40" customWidth="1"/>
    <col min="4902" max="4902" width="1.140625" style="40" customWidth="1"/>
    <col min="4903" max="4903" width="2.28515625" style="40" customWidth="1"/>
    <col min="4904" max="4904" width="5.7109375" style="40" customWidth="1"/>
    <col min="4905" max="4905" width="2.28515625" style="40" customWidth="1"/>
    <col min="4906" max="4906" width="5.7109375" style="40" customWidth="1"/>
    <col min="4907" max="4908" width="2.28515625" style="40" customWidth="1"/>
    <col min="4909" max="4909" width="1.140625" style="40" customWidth="1"/>
    <col min="4910" max="4910" width="5.7109375" style="40" customWidth="1"/>
    <col min="4911" max="4911" width="3.42578125" style="40" customWidth="1"/>
    <col min="4912" max="4912" width="1.140625" style="40" customWidth="1"/>
    <col min="4913" max="4913" width="3.140625" style="40" customWidth="1"/>
    <col min="4914" max="4914" width="3.7109375" style="40" customWidth="1"/>
    <col min="4915" max="4916" width="1.140625" style="40" customWidth="1"/>
    <col min="4917" max="5120" width="6.85546875" style="40" customWidth="1"/>
    <col min="5121" max="5121" width="2.28515625" style="40" customWidth="1"/>
    <col min="5122" max="5126" width="1.140625" style="40" customWidth="1"/>
    <col min="5127" max="5127" width="1" style="40" customWidth="1"/>
    <col min="5128" max="5128" width="1.28515625" style="40" customWidth="1"/>
    <col min="5129" max="5129" width="2.28515625" style="40" customWidth="1"/>
    <col min="5130" max="5131" width="1.140625" style="40" customWidth="1"/>
    <col min="5132" max="5132" width="2.28515625" style="40" customWidth="1"/>
    <col min="5133" max="5133" width="1.140625" style="40" customWidth="1"/>
    <col min="5134" max="5134" width="2.28515625" style="40" customWidth="1"/>
    <col min="5135" max="5135" width="6.85546875" style="40" customWidth="1"/>
    <col min="5136" max="5136" width="1.140625" style="40" customWidth="1"/>
    <col min="5137" max="5137" width="3.42578125" style="40" customWidth="1"/>
    <col min="5138" max="5139" width="1.7109375" style="40" customWidth="1"/>
    <col min="5140" max="5140" width="3.42578125" style="40" customWidth="1"/>
    <col min="5141" max="5141" width="2.28515625" style="40" customWidth="1"/>
    <col min="5142" max="5143" width="1.140625" style="40" customWidth="1"/>
    <col min="5144" max="5144" width="6.85546875" style="40" customWidth="1"/>
    <col min="5145" max="5145" width="1.140625" style="40" customWidth="1"/>
    <col min="5146" max="5146" width="10.28515625" style="40" customWidth="1"/>
    <col min="5147" max="5147" width="1.140625" style="40" customWidth="1"/>
    <col min="5148" max="5148" width="5" style="40" customWidth="1"/>
    <col min="5149" max="5149" width="1.85546875" style="40" customWidth="1"/>
    <col min="5150" max="5151" width="1.140625" style="40" customWidth="1"/>
    <col min="5152" max="5152" width="9.140625" style="40" customWidth="1"/>
    <col min="5153" max="5153" width="1.140625" style="40" customWidth="1"/>
    <col min="5154" max="5154" width="6.85546875" style="40" customWidth="1"/>
    <col min="5155" max="5155" width="3.42578125" style="40" customWidth="1"/>
    <col min="5156" max="5156" width="1.140625" style="40" customWidth="1"/>
    <col min="5157" max="5157" width="8" style="40" customWidth="1"/>
    <col min="5158" max="5158" width="1.140625" style="40" customWidth="1"/>
    <col min="5159" max="5159" width="2.28515625" style="40" customWidth="1"/>
    <col min="5160" max="5160" width="5.7109375" style="40" customWidth="1"/>
    <col min="5161" max="5161" width="2.28515625" style="40" customWidth="1"/>
    <col min="5162" max="5162" width="5.7109375" style="40" customWidth="1"/>
    <col min="5163" max="5164" width="2.28515625" style="40" customWidth="1"/>
    <col min="5165" max="5165" width="1.140625" style="40" customWidth="1"/>
    <col min="5166" max="5166" width="5.7109375" style="40" customWidth="1"/>
    <col min="5167" max="5167" width="3.42578125" style="40" customWidth="1"/>
    <col min="5168" max="5168" width="1.140625" style="40" customWidth="1"/>
    <col min="5169" max="5169" width="3.140625" style="40" customWidth="1"/>
    <col min="5170" max="5170" width="3.7109375" style="40" customWidth="1"/>
    <col min="5171" max="5172" width="1.140625" style="40" customWidth="1"/>
    <col min="5173" max="5376" width="6.85546875" style="40" customWidth="1"/>
    <col min="5377" max="5377" width="2.28515625" style="40" customWidth="1"/>
    <col min="5378" max="5382" width="1.140625" style="40" customWidth="1"/>
    <col min="5383" max="5383" width="1" style="40" customWidth="1"/>
    <col min="5384" max="5384" width="1.28515625" style="40" customWidth="1"/>
    <col min="5385" max="5385" width="2.28515625" style="40" customWidth="1"/>
    <col min="5386" max="5387" width="1.140625" style="40" customWidth="1"/>
    <col min="5388" max="5388" width="2.28515625" style="40" customWidth="1"/>
    <col min="5389" max="5389" width="1.140625" style="40" customWidth="1"/>
    <col min="5390" max="5390" width="2.28515625" style="40" customWidth="1"/>
    <col min="5391" max="5391" width="6.85546875" style="40" customWidth="1"/>
    <col min="5392" max="5392" width="1.140625" style="40" customWidth="1"/>
    <col min="5393" max="5393" width="3.42578125" style="40" customWidth="1"/>
    <col min="5394" max="5395" width="1.7109375" style="40" customWidth="1"/>
    <col min="5396" max="5396" width="3.42578125" style="40" customWidth="1"/>
    <col min="5397" max="5397" width="2.28515625" style="40" customWidth="1"/>
    <col min="5398" max="5399" width="1.140625" style="40" customWidth="1"/>
    <col min="5400" max="5400" width="6.85546875" style="40" customWidth="1"/>
    <col min="5401" max="5401" width="1.140625" style="40" customWidth="1"/>
    <col min="5402" max="5402" width="10.28515625" style="40" customWidth="1"/>
    <col min="5403" max="5403" width="1.140625" style="40" customWidth="1"/>
    <col min="5404" max="5404" width="5" style="40" customWidth="1"/>
    <col min="5405" max="5405" width="1.85546875" style="40" customWidth="1"/>
    <col min="5406" max="5407" width="1.140625" style="40" customWidth="1"/>
    <col min="5408" max="5408" width="9.140625" style="40" customWidth="1"/>
    <col min="5409" max="5409" width="1.140625" style="40" customWidth="1"/>
    <col min="5410" max="5410" width="6.85546875" style="40" customWidth="1"/>
    <col min="5411" max="5411" width="3.42578125" style="40" customWidth="1"/>
    <col min="5412" max="5412" width="1.140625" style="40" customWidth="1"/>
    <col min="5413" max="5413" width="8" style="40" customWidth="1"/>
    <col min="5414" max="5414" width="1.140625" style="40" customWidth="1"/>
    <col min="5415" max="5415" width="2.28515625" style="40" customWidth="1"/>
    <col min="5416" max="5416" width="5.7109375" style="40" customWidth="1"/>
    <col min="5417" max="5417" width="2.28515625" style="40" customWidth="1"/>
    <col min="5418" max="5418" width="5.7109375" style="40" customWidth="1"/>
    <col min="5419" max="5420" width="2.28515625" style="40" customWidth="1"/>
    <col min="5421" max="5421" width="1.140625" style="40" customWidth="1"/>
    <col min="5422" max="5422" width="5.7109375" style="40" customWidth="1"/>
    <col min="5423" max="5423" width="3.42578125" style="40" customWidth="1"/>
    <col min="5424" max="5424" width="1.140625" style="40" customWidth="1"/>
    <col min="5425" max="5425" width="3.140625" style="40" customWidth="1"/>
    <col min="5426" max="5426" width="3.7109375" style="40" customWidth="1"/>
    <col min="5427" max="5428" width="1.140625" style="40" customWidth="1"/>
    <col min="5429" max="5632" width="6.85546875" style="40" customWidth="1"/>
    <col min="5633" max="5633" width="2.28515625" style="40" customWidth="1"/>
    <col min="5634" max="5638" width="1.140625" style="40" customWidth="1"/>
    <col min="5639" max="5639" width="1" style="40" customWidth="1"/>
    <col min="5640" max="5640" width="1.28515625" style="40" customWidth="1"/>
    <col min="5641" max="5641" width="2.28515625" style="40" customWidth="1"/>
    <col min="5642" max="5643" width="1.140625" style="40" customWidth="1"/>
    <col min="5644" max="5644" width="2.28515625" style="40" customWidth="1"/>
    <col min="5645" max="5645" width="1.140625" style="40" customWidth="1"/>
    <col min="5646" max="5646" width="2.28515625" style="40" customWidth="1"/>
    <col min="5647" max="5647" width="6.85546875" style="40" customWidth="1"/>
    <col min="5648" max="5648" width="1.140625" style="40" customWidth="1"/>
    <col min="5649" max="5649" width="3.42578125" style="40" customWidth="1"/>
    <col min="5650" max="5651" width="1.7109375" style="40" customWidth="1"/>
    <col min="5652" max="5652" width="3.42578125" style="40" customWidth="1"/>
    <col min="5653" max="5653" width="2.28515625" style="40" customWidth="1"/>
    <col min="5654" max="5655" width="1.140625" style="40" customWidth="1"/>
    <col min="5656" max="5656" width="6.85546875" style="40" customWidth="1"/>
    <col min="5657" max="5657" width="1.140625" style="40" customWidth="1"/>
    <col min="5658" max="5658" width="10.28515625" style="40" customWidth="1"/>
    <col min="5659" max="5659" width="1.140625" style="40" customWidth="1"/>
    <col min="5660" max="5660" width="5" style="40" customWidth="1"/>
    <col min="5661" max="5661" width="1.85546875" style="40" customWidth="1"/>
    <col min="5662" max="5663" width="1.140625" style="40" customWidth="1"/>
    <col min="5664" max="5664" width="9.140625" style="40" customWidth="1"/>
    <col min="5665" max="5665" width="1.140625" style="40" customWidth="1"/>
    <col min="5666" max="5666" width="6.85546875" style="40" customWidth="1"/>
    <col min="5667" max="5667" width="3.42578125" style="40" customWidth="1"/>
    <col min="5668" max="5668" width="1.140625" style="40" customWidth="1"/>
    <col min="5669" max="5669" width="8" style="40" customWidth="1"/>
    <col min="5670" max="5670" width="1.140625" style="40" customWidth="1"/>
    <col min="5671" max="5671" width="2.28515625" style="40" customWidth="1"/>
    <col min="5672" max="5672" width="5.7109375" style="40" customWidth="1"/>
    <col min="5673" max="5673" width="2.28515625" style="40" customWidth="1"/>
    <col min="5674" max="5674" width="5.7109375" style="40" customWidth="1"/>
    <col min="5675" max="5676" width="2.28515625" style="40" customWidth="1"/>
    <col min="5677" max="5677" width="1.140625" style="40" customWidth="1"/>
    <col min="5678" max="5678" width="5.7109375" style="40" customWidth="1"/>
    <col min="5679" max="5679" width="3.42578125" style="40" customWidth="1"/>
    <col min="5680" max="5680" width="1.140625" style="40" customWidth="1"/>
    <col min="5681" max="5681" width="3.140625" style="40" customWidth="1"/>
    <col min="5682" max="5682" width="3.7109375" style="40" customWidth="1"/>
    <col min="5683" max="5684" width="1.140625" style="40" customWidth="1"/>
    <col min="5685" max="5888" width="6.85546875" style="40" customWidth="1"/>
    <col min="5889" max="5889" width="2.28515625" style="40" customWidth="1"/>
    <col min="5890" max="5894" width="1.140625" style="40" customWidth="1"/>
    <col min="5895" max="5895" width="1" style="40" customWidth="1"/>
    <col min="5896" max="5896" width="1.28515625" style="40" customWidth="1"/>
    <col min="5897" max="5897" width="2.28515625" style="40" customWidth="1"/>
    <col min="5898" max="5899" width="1.140625" style="40" customWidth="1"/>
    <col min="5900" max="5900" width="2.28515625" style="40" customWidth="1"/>
    <col min="5901" max="5901" width="1.140625" style="40" customWidth="1"/>
    <col min="5902" max="5902" width="2.28515625" style="40" customWidth="1"/>
    <col min="5903" max="5903" width="6.85546875" style="40" customWidth="1"/>
    <col min="5904" max="5904" width="1.140625" style="40" customWidth="1"/>
    <col min="5905" max="5905" width="3.42578125" style="40" customWidth="1"/>
    <col min="5906" max="5907" width="1.7109375" style="40" customWidth="1"/>
    <col min="5908" max="5908" width="3.42578125" style="40" customWidth="1"/>
    <col min="5909" max="5909" width="2.28515625" style="40" customWidth="1"/>
    <col min="5910" max="5911" width="1.140625" style="40" customWidth="1"/>
    <col min="5912" max="5912" width="6.85546875" style="40" customWidth="1"/>
    <col min="5913" max="5913" width="1.140625" style="40" customWidth="1"/>
    <col min="5914" max="5914" width="10.28515625" style="40" customWidth="1"/>
    <col min="5915" max="5915" width="1.140625" style="40" customWidth="1"/>
    <col min="5916" max="5916" width="5" style="40" customWidth="1"/>
    <col min="5917" max="5917" width="1.85546875" style="40" customWidth="1"/>
    <col min="5918" max="5919" width="1.140625" style="40" customWidth="1"/>
    <col min="5920" max="5920" width="9.140625" style="40" customWidth="1"/>
    <col min="5921" max="5921" width="1.140625" style="40" customWidth="1"/>
    <col min="5922" max="5922" width="6.85546875" style="40" customWidth="1"/>
    <col min="5923" max="5923" width="3.42578125" style="40" customWidth="1"/>
    <col min="5924" max="5924" width="1.140625" style="40" customWidth="1"/>
    <col min="5925" max="5925" width="8" style="40" customWidth="1"/>
    <col min="5926" max="5926" width="1.140625" style="40" customWidth="1"/>
    <col min="5927" max="5927" width="2.28515625" style="40" customWidth="1"/>
    <col min="5928" max="5928" width="5.7109375" style="40" customWidth="1"/>
    <col min="5929" max="5929" width="2.28515625" style="40" customWidth="1"/>
    <col min="5930" max="5930" width="5.7109375" style="40" customWidth="1"/>
    <col min="5931" max="5932" width="2.28515625" style="40" customWidth="1"/>
    <col min="5933" max="5933" width="1.140625" style="40" customWidth="1"/>
    <col min="5934" max="5934" width="5.7109375" style="40" customWidth="1"/>
    <col min="5935" max="5935" width="3.42578125" style="40" customWidth="1"/>
    <col min="5936" max="5936" width="1.140625" style="40" customWidth="1"/>
    <col min="5937" max="5937" width="3.140625" style="40" customWidth="1"/>
    <col min="5938" max="5938" width="3.7109375" style="40" customWidth="1"/>
    <col min="5939" max="5940" width="1.140625" style="40" customWidth="1"/>
    <col min="5941" max="6144" width="6.85546875" style="40" customWidth="1"/>
    <col min="6145" max="6145" width="2.28515625" style="40" customWidth="1"/>
    <col min="6146" max="6150" width="1.140625" style="40" customWidth="1"/>
    <col min="6151" max="6151" width="1" style="40" customWidth="1"/>
    <col min="6152" max="6152" width="1.28515625" style="40" customWidth="1"/>
    <col min="6153" max="6153" width="2.28515625" style="40" customWidth="1"/>
    <col min="6154" max="6155" width="1.140625" style="40" customWidth="1"/>
    <col min="6156" max="6156" width="2.28515625" style="40" customWidth="1"/>
    <col min="6157" max="6157" width="1.140625" style="40" customWidth="1"/>
    <col min="6158" max="6158" width="2.28515625" style="40" customWidth="1"/>
    <col min="6159" max="6159" width="6.85546875" style="40" customWidth="1"/>
    <col min="6160" max="6160" width="1.140625" style="40" customWidth="1"/>
    <col min="6161" max="6161" width="3.42578125" style="40" customWidth="1"/>
    <col min="6162" max="6163" width="1.7109375" style="40" customWidth="1"/>
    <col min="6164" max="6164" width="3.42578125" style="40" customWidth="1"/>
    <col min="6165" max="6165" width="2.28515625" style="40" customWidth="1"/>
    <col min="6166" max="6167" width="1.140625" style="40" customWidth="1"/>
    <col min="6168" max="6168" width="6.85546875" style="40" customWidth="1"/>
    <col min="6169" max="6169" width="1.140625" style="40" customWidth="1"/>
    <col min="6170" max="6170" width="10.28515625" style="40" customWidth="1"/>
    <col min="6171" max="6171" width="1.140625" style="40" customWidth="1"/>
    <col min="6172" max="6172" width="5" style="40" customWidth="1"/>
    <col min="6173" max="6173" width="1.85546875" style="40" customWidth="1"/>
    <col min="6174" max="6175" width="1.140625" style="40" customWidth="1"/>
    <col min="6176" max="6176" width="9.140625" style="40" customWidth="1"/>
    <col min="6177" max="6177" width="1.140625" style="40" customWidth="1"/>
    <col min="6178" max="6178" width="6.85546875" style="40" customWidth="1"/>
    <col min="6179" max="6179" width="3.42578125" style="40" customWidth="1"/>
    <col min="6180" max="6180" width="1.140625" style="40" customWidth="1"/>
    <col min="6181" max="6181" width="8" style="40" customWidth="1"/>
    <col min="6182" max="6182" width="1.140625" style="40" customWidth="1"/>
    <col min="6183" max="6183" width="2.28515625" style="40" customWidth="1"/>
    <col min="6184" max="6184" width="5.7109375" style="40" customWidth="1"/>
    <col min="6185" max="6185" width="2.28515625" style="40" customWidth="1"/>
    <col min="6186" max="6186" width="5.7109375" style="40" customWidth="1"/>
    <col min="6187" max="6188" width="2.28515625" style="40" customWidth="1"/>
    <col min="6189" max="6189" width="1.140625" style="40" customWidth="1"/>
    <col min="6190" max="6190" width="5.7109375" style="40" customWidth="1"/>
    <col min="6191" max="6191" width="3.42578125" style="40" customWidth="1"/>
    <col min="6192" max="6192" width="1.140625" style="40" customWidth="1"/>
    <col min="6193" max="6193" width="3.140625" style="40" customWidth="1"/>
    <col min="6194" max="6194" width="3.7109375" style="40" customWidth="1"/>
    <col min="6195" max="6196" width="1.140625" style="40" customWidth="1"/>
    <col min="6197" max="6400" width="6.85546875" style="40" customWidth="1"/>
    <col min="6401" max="6401" width="2.28515625" style="40" customWidth="1"/>
    <col min="6402" max="6406" width="1.140625" style="40" customWidth="1"/>
    <col min="6407" max="6407" width="1" style="40" customWidth="1"/>
    <col min="6408" max="6408" width="1.28515625" style="40" customWidth="1"/>
    <col min="6409" max="6409" width="2.28515625" style="40" customWidth="1"/>
    <col min="6410" max="6411" width="1.140625" style="40" customWidth="1"/>
    <col min="6412" max="6412" width="2.28515625" style="40" customWidth="1"/>
    <col min="6413" max="6413" width="1.140625" style="40" customWidth="1"/>
    <col min="6414" max="6414" width="2.28515625" style="40" customWidth="1"/>
    <col min="6415" max="6415" width="6.85546875" style="40" customWidth="1"/>
    <col min="6416" max="6416" width="1.140625" style="40" customWidth="1"/>
    <col min="6417" max="6417" width="3.42578125" style="40" customWidth="1"/>
    <col min="6418" max="6419" width="1.7109375" style="40" customWidth="1"/>
    <col min="6420" max="6420" width="3.42578125" style="40" customWidth="1"/>
    <col min="6421" max="6421" width="2.28515625" style="40" customWidth="1"/>
    <col min="6422" max="6423" width="1.140625" style="40" customWidth="1"/>
    <col min="6424" max="6424" width="6.85546875" style="40" customWidth="1"/>
    <col min="6425" max="6425" width="1.140625" style="40" customWidth="1"/>
    <col min="6426" max="6426" width="10.28515625" style="40" customWidth="1"/>
    <col min="6427" max="6427" width="1.140625" style="40" customWidth="1"/>
    <col min="6428" max="6428" width="5" style="40" customWidth="1"/>
    <col min="6429" max="6429" width="1.85546875" style="40" customWidth="1"/>
    <col min="6430" max="6431" width="1.140625" style="40" customWidth="1"/>
    <col min="6432" max="6432" width="9.140625" style="40" customWidth="1"/>
    <col min="6433" max="6433" width="1.140625" style="40" customWidth="1"/>
    <col min="6434" max="6434" width="6.85546875" style="40" customWidth="1"/>
    <col min="6435" max="6435" width="3.42578125" style="40" customWidth="1"/>
    <col min="6436" max="6436" width="1.140625" style="40" customWidth="1"/>
    <col min="6437" max="6437" width="8" style="40" customWidth="1"/>
    <col min="6438" max="6438" width="1.140625" style="40" customWidth="1"/>
    <col min="6439" max="6439" width="2.28515625" style="40" customWidth="1"/>
    <col min="6440" max="6440" width="5.7109375" style="40" customWidth="1"/>
    <col min="6441" max="6441" width="2.28515625" style="40" customWidth="1"/>
    <col min="6442" max="6442" width="5.7109375" style="40" customWidth="1"/>
    <col min="6443" max="6444" width="2.28515625" style="40" customWidth="1"/>
    <col min="6445" max="6445" width="1.140625" style="40" customWidth="1"/>
    <col min="6446" max="6446" width="5.7109375" style="40" customWidth="1"/>
    <col min="6447" max="6447" width="3.42578125" style="40" customWidth="1"/>
    <col min="6448" max="6448" width="1.140625" style="40" customWidth="1"/>
    <col min="6449" max="6449" width="3.140625" style="40" customWidth="1"/>
    <col min="6450" max="6450" width="3.7109375" style="40" customWidth="1"/>
    <col min="6451" max="6452" width="1.140625" style="40" customWidth="1"/>
    <col min="6453" max="6656" width="6.85546875" style="40" customWidth="1"/>
    <col min="6657" max="6657" width="2.28515625" style="40" customWidth="1"/>
    <col min="6658" max="6662" width="1.140625" style="40" customWidth="1"/>
    <col min="6663" max="6663" width="1" style="40" customWidth="1"/>
    <col min="6664" max="6664" width="1.28515625" style="40" customWidth="1"/>
    <col min="6665" max="6665" width="2.28515625" style="40" customWidth="1"/>
    <col min="6666" max="6667" width="1.140625" style="40" customWidth="1"/>
    <col min="6668" max="6668" width="2.28515625" style="40" customWidth="1"/>
    <col min="6669" max="6669" width="1.140625" style="40" customWidth="1"/>
    <col min="6670" max="6670" width="2.28515625" style="40" customWidth="1"/>
    <col min="6671" max="6671" width="6.85546875" style="40" customWidth="1"/>
    <col min="6672" max="6672" width="1.140625" style="40" customWidth="1"/>
    <col min="6673" max="6673" width="3.42578125" style="40" customWidth="1"/>
    <col min="6674" max="6675" width="1.7109375" style="40" customWidth="1"/>
    <col min="6676" max="6676" width="3.42578125" style="40" customWidth="1"/>
    <col min="6677" max="6677" width="2.28515625" style="40" customWidth="1"/>
    <col min="6678" max="6679" width="1.140625" style="40" customWidth="1"/>
    <col min="6680" max="6680" width="6.85546875" style="40" customWidth="1"/>
    <col min="6681" max="6681" width="1.140625" style="40" customWidth="1"/>
    <col min="6682" max="6682" width="10.28515625" style="40" customWidth="1"/>
    <col min="6683" max="6683" width="1.140625" style="40" customWidth="1"/>
    <col min="6684" max="6684" width="5" style="40" customWidth="1"/>
    <col min="6685" max="6685" width="1.85546875" style="40" customWidth="1"/>
    <col min="6686" max="6687" width="1.140625" style="40" customWidth="1"/>
    <col min="6688" max="6688" width="9.140625" style="40" customWidth="1"/>
    <col min="6689" max="6689" width="1.140625" style="40" customWidth="1"/>
    <col min="6690" max="6690" width="6.85546875" style="40" customWidth="1"/>
    <col min="6691" max="6691" width="3.42578125" style="40" customWidth="1"/>
    <col min="6692" max="6692" width="1.140625" style="40" customWidth="1"/>
    <col min="6693" max="6693" width="8" style="40" customWidth="1"/>
    <col min="6694" max="6694" width="1.140625" style="40" customWidth="1"/>
    <col min="6695" max="6695" width="2.28515625" style="40" customWidth="1"/>
    <col min="6696" max="6696" width="5.7109375" style="40" customWidth="1"/>
    <col min="6697" max="6697" width="2.28515625" style="40" customWidth="1"/>
    <col min="6698" max="6698" width="5.7109375" style="40" customWidth="1"/>
    <col min="6699" max="6700" width="2.28515625" style="40" customWidth="1"/>
    <col min="6701" max="6701" width="1.140625" style="40" customWidth="1"/>
    <col min="6702" max="6702" width="5.7109375" style="40" customWidth="1"/>
    <col min="6703" max="6703" width="3.42578125" style="40" customWidth="1"/>
    <col min="6704" max="6704" width="1.140625" style="40" customWidth="1"/>
    <col min="6705" max="6705" width="3.140625" style="40" customWidth="1"/>
    <col min="6706" max="6706" width="3.7109375" style="40" customWidth="1"/>
    <col min="6707" max="6708" width="1.140625" style="40" customWidth="1"/>
    <col min="6709" max="6912" width="6.85546875" style="40" customWidth="1"/>
    <col min="6913" max="6913" width="2.28515625" style="40" customWidth="1"/>
    <col min="6914" max="6918" width="1.140625" style="40" customWidth="1"/>
    <col min="6919" max="6919" width="1" style="40" customWidth="1"/>
    <col min="6920" max="6920" width="1.28515625" style="40" customWidth="1"/>
    <col min="6921" max="6921" width="2.28515625" style="40" customWidth="1"/>
    <col min="6922" max="6923" width="1.140625" style="40" customWidth="1"/>
    <col min="6924" max="6924" width="2.28515625" style="40" customWidth="1"/>
    <col min="6925" max="6925" width="1.140625" style="40" customWidth="1"/>
    <col min="6926" max="6926" width="2.28515625" style="40" customWidth="1"/>
    <col min="6927" max="6927" width="6.85546875" style="40" customWidth="1"/>
    <col min="6928" max="6928" width="1.140625" style="40" customWidth="1"/>
    <col min="6929" max="6929" width="3.42578125" style="40" customWidth="1"/>
    <col min="6930" max="6931" width="1.7109375" style="40" customWidth="1"/>
    <col min="6932" max="6932" width="3.42578125" style="40" customWidth="1"/>
    <col min="6933" max="6933" width="2.28515625" style="40" customWidth="1"/>
    <col min="6934" max="6935" width="1.140625" style="40" customWidth="1"/>
    <col min="6936" max="6936" width="6.85546875" style="40" customWidth="1"/>
    <col min="6937" max="6937" width="1.140625" style="40" customWidth="1"/>
    <col min="6938" max="6938" width="10.28515625" style="40" customWidth="1"/>
    <col min="6939" max="6939" width="1.140625" style="40" customWidth="1"/>
    <col min="6940" max="6940" width="5" style="40" customWidth="1"/>
    <col min="6941" max="6941" width="1.85546875" style="40" customWidth="1"/>
    <col min="6942" max="6943" width="1.140625" style="40" customWidth="1"/>
    <col min="6944" max="6944" width="9.140625" style="40" customWidth="1"/>
    <col min="6945" max="6945" width="1.140625" style="40" customWidth="1"/>
    <col min="6946" max="6946" width="6.85546875" style="40" customWidth="1"/>
    <col min="6947" max="6947" width="3.42578125" style="40" customWidth="1"/>
    <col min="6948" max="6948" width="1.140625" style="40" customWidth="1"/>
    <col min="6949" max="6949" width="8" style="40" customWidth="1"/>
    <col min="6950" max="6950" width="1.140625" style="40" customWidth="1"/>
    <col min="6951" max="6951" width="2.28515625" style="40" customWidth="1"/>
    <col min="6952" max="6952" width="5.7109375" style="40" customWidth="1"/>
    <col min="6953" max="6953" width="2.28515625" style="40" customWidth="1"/>
    <col min="6954" max="6954" width="5.7109375" style="40" customWidth="1"/>
    <col min="6955" max="6956" width="2.28515625" style="40" customWidth="1"/>
    <col min="6957" max="6957" width="1.140625" style="40" customWidth="1"/>
    <col min="6958" max="6958" width="5.7109375" style="40" customWidth="1"/>
    <col min="6959" max="6959" width="3.42578125" style="40" customWidth="1"/>
    <col min="6960" max="6960" width="1.140625" style="40" customWidth="1"/>
    <col min="6961" max="6961" width="3.140625" style="40" customWidth="1"/>
    <col min="6962" max="6962" width="3.7109375" style="40" customWidth="1"/>
    <col min="6963" max="6964" width="1.140625" style="40" customWidth="1"/>
    <col min="6965" max="7168" width="6.85546875" style="40" customWidth="1"/>
    <col min="7169" max="7169" width="2.28515625" style="40" customWidth="1"/>
    <col min="7170" max="7174" width="1.140625" style="40" customWidth="1"/>
    <col min="7175" max="7175" width="1" style="40" customWidth="1"/>
    <col min="7176" max="7176" width="1.28515625" style="40" customWidth="1"/>
    <col min="7177" max="7177" width="2.28515625" style="40" customWidth="1"/>
    <col min="7178" max="7179" width="1.140625" style="40" customWidth="1"/>
    <col min="7180" max="7180" width="2.28515625" style="40" customWidth="1"/>
    <col min="7181" max="7181" width="1.140625" style="40" customWidth="1"/>
    <col min="7182" max="7182" width="2.28515625" style="40" customWidth="1"/>
    <col min="7183" max="7183" width="6.85546875" style="40" customWidth="1"/>
    <col min="7184" max="7184" width="1.140625" style="40" customWidth="1"/>
    <col min="7185" max="7185" width="3.42578125" style="40" customWidth="1"/>
    <col min="7186" max="7187" width="1.7109375" style="40" customWidth="1"/>
    <col min="7188" max="7188" width="3.42578125" style="40" customWidth="1"/>
    <col min="7189" max="7189" width="2.28515625" style="40" customWidth="1"/>
    <col min="7190" max="7191" width="1.140625" style="40" customWidth="1"/>
    <col min="7192" max="7192" width="6.85546875" style="40" customWidth="1"/>
    <col min="7193" max="7193" width="1.140625" style="40" customWidth="1"/>
    <col min="7194" max="7194" width="10.28515625" style="40" customWidth="1"/>
    <col min="7195" max="7195" width="1.140625" style="40" customWidth="1"/>
    <col min="7196" max="7196" width="5" style="40" customWidth="1"/>
    <col min="7197" max="7197" width="1.85546875" style="40" customWidth="1"/>
    <col min="7198" max="7199" width="1.140625" style="40" customWidth="1"/>
    <col min="7200" max="7200" width="9.140625" style="40" customWidth="1"/>
    <col min="7201" max="7201" width="1.140625" style="40" customWidth="1"/>
    <col min="7202" max="7202" width="6.85546875" style="40" customWidth="1"/>
    <col min="7203" max="7203" width="3.42578125" style="40" customWidth="1"/>
    <col min="7204" max="7204" width="1.140625" style="40" customWidth="1"/>
    <col min="7205" max="7205" width="8" style="40" customWidth="1"/>
    <col min="7206" max="7206" width="1.140625" style="40" customWidth="1"/>
    <col min="7207" max="7207" width="2.28515625" style="40" customWidth="1"/>
    <col min="7208" max="7208" width="5.7109375" style="40" customWidth="1"/>
    <col min="7209" max="7209" width="2.28515625" style="40" customWidth="1"/>
    <col min="7210" max="7210" width="5.7109375" style="40" customWidth="1"/>
    <col min="7211" max="7212" width="2.28515625" style="40" customWidth="1"/>
    <col min="7213" max="7213" width="1.140625" style="40" customWidth="1"/>
    <col min="7214" max="7214" width="5.7109375" style="40" customWidth="1"/>
    <col min="7215" max="7215" width="3.42578125" style="40" customWidth="1"/>
    <col min="7216" max="7216" width="1.140625" style="40" customWidth="1"/>
    <col min="7217" max="7217" width="3.140625" style="40" customWidth="1"/>
    <col min="7218" max="7218" width="3.7109375" style="40" customWidth="1"/>
    <col min="7219" max="7220" width="1.140625" style="40" customWidth="1"/>
    <col min="7221" max="7424" width="6.85546875" style="40" customWidth="1"/>
    <col min="7425" max="7425" width="2.28515625" style="40" customWidth="1"/>
    <col min="7426" max="7430" width="1.140625" style="40" customWidth="1"/>
    <col min="7431" max="7431" width="1" style="40" customWidth="1"/>
    <col min="7432" max="7432" width="1.28515625" style="40" customWidth="1"/>
    <col min="7433" max="7433" width="2.28515625" style="40" customWidth="1"/>
    <col min="7434" max="7435" width="1.140625" style="40" customWidth="1"/>
    <col min="7436" max="7436" width="2.28515625" style="40" customWidth="1"/>
    <col min="7437" max="7437" width="1.140625" style="40" customWidth="1"/>
    <col min="7438" max="7438" width="2.28515625" style="40" customWidth="1"/>
    <col min="7439" max="7439" width="6.85546875" style="40" customWidth="1"/>
    <col min="7440" max="7440" width="1.140625" style="40" customWidth="1"/>
    <col min="7441" max="7441" width="3.42578125" style="40" customWidth="1"/>
    <col min="7442" max="7443" width="1.7109375" style="40" customWidth="1"/>
    <col min="7444" max="7444" width="3.42578125" style="40" customWidth="1"/>
    <col min="7445" max="7445" width="2.28515625" style="40" customWidth="1"/>
    <col min="7446" max="7447" width="1.140625" style="40" customWidth="1"/>
    <col min="7448" max="7448" width="6.85546875" style="40" customWidth="1"/>
    <col min="7449" max="7449" width="1.140625" style="40" customWidth="1"/>
    <col min="7450" max="7450" width="10.28515625" style="40" customWidth="1"/>
    <col min="7451" max="7451" width="1.140625" style="40" customWidth="1"/>
    <col min="7452" max="7452" width="5" style="40" customWidth="1"/>
    <col min="7453" max="7453" width="1.85546875" style="40" customWidth="1"/>
    <col min="7454" max="7455" width="1.140625" style="40" customWidth="1"/>
    <col min="7456" max="7456" width="9.140625" style="40" customWidth="1"/>
    <col min="7457" max="7457" width="1.140625" style="40" customWidth="1"/>
    <col min="7458" max="7458" width="6.85546875" style="40" customWidth="1"/>
    <col min="7459" max="7459" width="3.42578125" style="40" customWidth="1"/>
    <col min="7460" max="7460" width="1.140625" style="40" customWidth="1"/>
    <col min="7461" max="7461" width="8" style="40" customWidth="1"/>
    <col min="7462" max="7462" width="1.140625" style="40" customWidth="1"/>
    <col min="7463" max="7463" width="2.28515625" style="40" customWidth="1"/>
    <col min="7464" max="7464" width="5.7109375" style="40" customWidth="1"/>
    <col min="7465" max="7465" width="2.28515625" style="40" customWidth="1"/>
    <col min="7466" max="7466" width="5.7109375" style="40" customWidth="1"/>
    <col min="7467" max="7468" width="2.28515625" style="40" customWidth="1"/>
    <col min="7469" max="7469" width="1.140625" style="40" customWidth="1"/>
    <col min="7470" max="7470" width="5.7109375" style="40" customWidth="1"/>
    <col min="7471" max="7471" width="3.42578125" style="40" customWidth="1"/>
    <col min="7472" max="7472" width="1.140625" style="40" customWidth="1"/>
    <col min="7473" max="7473" width="3.140625" style="40" customWidth="1"/>
    <col min="7474" max="7474" width="3.7109375" style="40" customWidth="1"/>
    <col min="7475" max="7476" width="1.140625" style="40" customWidth="1"/>
    <col min="7477" max="7680" width="6.85546875" style="40" customWidth="1"/>
    <col min="7681" max="7681" width="2.28515625" style="40" customWidth="1"/>
    <col min="7682" max="7686" width="1.140625" style="40" customWidth="1"/>
    <col min="7687" max="7687" width="1" style="40" customWidth="1"/>
    <col min="7688" max="7688" width="1.28515625" style="40" customWidth="1"/>
    <col min="7689" max="7689" width="2.28515625" style="40" customWidth="1"/>
    <col min="7690" max="7691" width="1.140625" style="40" customWidth="1"/>
    <col min="7692" max="7692" width="2.28515625" style="40" customWidth="1"/>
    <col min="7693" max="7693" width="1.140625" style="40" customWidth="1"/>
    <col min="7694" max="7694" width="2.28515625" style="40" customWidth="1"/>
    <col min="7695" max="7695" width="6.85546875" style="40" customWidth="1"/>
    <col min="7696" max="7696" width="1.140625" style="40" customWidth="1"/>
    <col min="7697" max="7697" width="3.42578125" style="40" customWidth="1"/>
    <col min="7698" max="7699" width="1.7109375" style="40" customWidth="1"/>
    <col min="7700" max="7700" width="3.42578125" style="40" customWidth="1"/>
    <col min="7701" max="7701" width="2.28515625" style="40" customWidth="1"/>
    <col min="7702" max="7703" width="1.140625" style="40" customWidth="1"/>
    <col min="7704" max="7704" width="6.85546875" style="40" customWidth="1"/>
    <col min="7705" max="7705" width="1.140625" style="40" customWidth="1"/>
    <col min="7706" max="7706" width="10.28515625" style="40" customWidth="1"/>
    <col min="7707" max="7707" width="1.140625" style="40" customWidth="1"/>
    <col min="7708" max="7708" width="5" style="40" customWidth="1"/>
    <col min="7709" max="7709" width="1.85546875" style="40" customWidth="1"/>
    <col min="7710" max="7711" width="1.140625" style="40" customWidth="1"/>
    <col min="7712" max="7712" width="9.140625" style="40" customWidth="1"/>
    <col min="7713" max="7713" width="1.140625" style="40" customWidth="1"/>
    <col min="7714" max="7714" width="6.85546875" style="40" customWidth="1"/>
    <col min="7715" max="7715" width="3.42578125" style="40" customWidth="1"/>
    <col min="7716" max="7716" width="1.140625" style="40" customWidth="1"/>
    <col min="7717" max="7717" width="8" style="40" customWidth="1"/>
    <col min="7718" max="7718" width="1.140625" style="40" customWidth="1"/>
    <col min="7719" max="7719" width="2.28515625" style="40" customWidth="1"/>
    <col min="7720" max="7720" width="5.7109375" style="40" customWidth="1"/>
    <col min="7721" max="7721" width="2.28515625" style="40" customWidth="1"/>
    <col min="7722" max="7722" width="5.7109375" style="40" customWidth="1"/>
    <col min="7723" max="7724" width="2.28515625" style="40" customWidth="1"/>
    <col min="7725" max="7725" width="1.140625" style="40" customWidth="1"/>
    <col min="7726" max="7726" width="5.7109375" style="40" customWidth="1"/>
    <col min="7727" max="7727" width="3.42578125" style="40" customWidth="1"/>
    <col min="7728" max="7728" width="1.140625" style="40" customWidth="1"/>
    <col min="7729" max="7729" width="3.140625" style="40" customWidth="1"/>
    <col min="7730" max="7730" width="3.7109375" style="40" customWidth="1"/>
    <col min="7731" max="7732" width="1.140625" style="40" customWidth="1"/>
    <col min="7733" max="7936" width="6.85546875" style="40" customWidth="1"/>
    <col min="7937" max="7937" width="2.28515625" style="40" customWidth="1"/>
    <col min="7938" max="7942" width="1.140625" style="40" customWidth="1"/>
    <col min="7943" max="7943" width="1" style="40" customWidth="1"/>
    <col min="7944" max="7944" width="1.28515625" style="40" customWidth="1"/>
    <col min="7945" max="7945" width="2.28515625" style="40" customWidth="1"/>
    <col min="7946" max="7947" width="1.140625" style="40" customWidth="1"/>
    <col min="7948" max="7948" width="2.28515625" style="40" customWidth="1"/>
    <col min="7949" max="7949" width="1.140625" style="40" customWidth="1"/>
    <col min="7950" max="7950" width="2.28515625" style="40" customWidth="1"/>
    <col min="7951" max="7951" width="6.85546875" style="40" customWidth="1"/>
    <col min="7952" max="7952" width="1.140625" style="40" customWidth="1"/>
    <col min="7953" max="7953" width="3.42578125" style="40" customWidth="1"/>
    <col min="7954" max="7955" width="1.7109375" style="40" customWidth="1"/>
    <col min="7956" max="7956" width="3.42578125" style="40" customWidth="1"/>
    <col min="7957" max="7957" width="2.28515625" style="40" customWidth="1"/>
    <col min="7958" max="7959" width="1.140625" style="40" customWidth="1"/>
    <col min="7960" max="7960" width="6.85546875" style="40" customWidth="1"/>
    <col min="7961" max="7961" width="1.140625" style="40" customWidth="1"/>
    <col min="7962" max="7962" width="10.28515625" style="40" customWidth="1"/>
    <col min="7963" max="7963" width="1.140625" style="40" customWidth="1"/>
    <col min="7964" max="7964" width="5" style="40" customWidth="1"/>
    <col min="7965" max="7965" width="1.85546875" style="40" customWidth="1"/>
    <col min="7966" max="7967" width="1.140625" style="40" customWidth="1"/>
    <col min="7968" max="7968" width="9.140625" style="40" customWidth="1"/>
    <col min="7969" max="7969" width="1.140625" style="40" customWidth="1"/>
    <col min="7970" max="7970" width="6.85546875" style="40" customWidth="1"/>
    <col min="7971" max="7971" width="3.42578125" style="40" customWidth="1"/>
    <col min="7972" max="7972" width="1.140625" style="40" customWidth="1"/>
    <col min="7973" max="7973" width="8" style="40" customWidth="1"/>
    <col min="7974" max="7974" width="1.140625" style="40" customWidth="1"/>
    <col min="7975" max="7975" width="2.28515625" style="40" customWidth="1"/>
    <col min="7976" max="7976" width="5.7109375" style="40" customWidth="1"/>
    <col min="7977" max="7977" width="2.28515625" style="40" customWidth="1"/>
    <col min="7978" max="7978" width="5.7109375" style="40" customWidth="1"/>
    <col min="7979" max="7980" width="2.28515625" style="40" customWidth="1"/>
    <col min="7981" max="7981" width="1.140625" style="40" customWidth="1"/>
    <col min="7982" max="7982" width="5.7109375" style="40" customWidth="1"/>
    <col min="7983" max="7983" width="3.42578125" style="40" customWidth="1"/>
    <col min="7984" max="7984" width="1.140625" style="40" customWidth="1"/>
    <col min="7985" max="7985" width="3.140625" style="40" customWidth="1"/>
    <col min="7986" max="7986" width="3.7109375" style="40" customWidth="1"/>
    <col min="7987" max="7988" width="1.140625" style="40" customWidth="1"/>
    <col min="7989" max="8192" width="6.85546875" style="40" customWidth="1"/>
    <col min="8193" max="8193" width="2.28515625" style="40" customWidth="1"/>
    <col min="8194" max="8198" width="1.140625" style="40" customWidth="1"/>
    <col min="8199" max="8199" width="1" style="40" customWidth="1"/>
    <col min="8200" max="8200" width="1.28515625" style="40" customWidth="1"/>
    <col min="8201" max="8201" width="2.28515625" style="40" customWidth="1"/>
    <col min="8202" max="8203" width="1.140625" style="40" customWidth="1"/>
    <col min="8204" max="8204" width="2.28515625" style="40" customWidth="1"/>
    <col min="8205" max="8205" width="1.140625" style="40" customWidth="1"/>
    <col min="8206" max="8206" width="2.28515625" style="40" customWidth="1"/>
    <col min="8207" max="8207" width="6.85546875" style="40" customWidth="1"/>
    <col min="8208" max="8208" width="1.140625" style="40" customWidth="1"/>
    <col min="8209" max="8209" width="3.42578125" style="40" customWidth="1"/>
    <col min="8210" max="8211" width="1.7109375" style="40" customWidth="1"/>
    <col min="8212" max="8212" width="3.42578125" style="40" customWidth="1"/>
    <col min="8213" max="8213" width="2.28515625" style="40" customWidth="1"/>
    <col min="8214" max="8215" width="1.140625" style="40" customWidth="1"/>
    <col min="8216" max="8216" width="6.85546875" style="40" customWidth="1"/>
    <col min="8217" max="8217" width="1.140625" style="40" customWidth="1"/>
    <col min="8218" max="8218" width="10.28515625" style="40" customWidth="1"/>
    <col min="8219" max="8219" width="1.140625" style="40" customWidth="1"/>
    <col min="8220" max="8220" width="5" style="40" customWidth="1"/>
    <col min="8221" max="8221" width="1.85546875" style="40" customWidth="1"/>
    <col min="8222" max="8223" width="1.140625" style="40" customWidth="1"/>
    <col min="8224" max="8224" width="9.140625" style="40" customWidth="1"/>
    <col min="8225" max="8225" width="1.140625" style="40" customWidth="1"/>
    <col min="8226" max="8226" width="6.85546875" style="40" customWidth="1"/>
    <col min="8227" max="8227" width="3.42578125" style="40" customWidth="1"/>
    <col min="8228" max="8228" width="1.140625" style="40" customWidth="1"/>
    <col min="8229" max="8229" width="8" style="40" customWidth="1"/>
    <col min="8230" max="8230" width="1.140625" style="40" customWidth="1"/>
    <col min="8231" max="8231" width="2.28515625" style="40" customWidth="1"/>
    <col min="8232" max="8232" width="5.7109375" style="40" customWidth="1"/>
    <col min="8233" max="8233" width="2.28515625" style="40" customWidth="1"/>
    <col min="8234" max="8234" width="5.7109375" style="40" customWidth="1"/>
    <col min="8235" max="8236" width="2.28515625" style="40" customWidth="1"/>
    <col min="8237" max="8237" width="1.140625" style="40" customWidth="1"/>
    <col min="8238" max="8238" width="5.7109375" style="40" customWidth="1"/>
    <col min="8239" max="8239" width="3.42578125" style="40" customWidth="1"/>
    <col min="8240" max="8240" width="1.140625" style="40" customWidth="1"/>
    <col min="8241" max="8241" width="3.140625" style="40" customWidth="1"/>
    <col min="8242" max="8242" width="3.7109375" style="40" customWidth="1"/>
    <col min="8243" max="8244" width="1.140625" style="40" customWidth="1"/>
    <col min="8245" max="8448" width="6.85546875" style="40" customWidth="1"/>
    <col min="8449" max="8449" width="2.28515625" style="40" customWidth="1"/>
    <col min="8450" max="8454" width="1.140625" style="40" customWidth="1"/>
    <col min="8455" max="8455" width="1" style="40" customWidth="1"/>
    <col min="8456" max="8456" width="1.28515625" style="40" customWidth="1"/>
    <col min="8457" max="8457" width="2.28515625" style="40" customWidth="1"/>
    <col min="8458" max="8459" width="1.140625" style="40" customWidth="1"/>
    <col min="8460" max="8460" width="2.28515625" style="40" customWidth="1"/>
    <col min="8461" max="8461" width="1.140625" style="40" customWidth="1"/>
    <col min="8462" max="8462" width="2.28515625" style="40" customWidth="1"/>
    <col min="8463" max="8463" width="6.85546875" style="40" customWidth="1"/>
    <col min="8464" max="8464" width="1.140625" style="40" customWidth="1"/>
    <col min="8465" max="8465" width="3.42578125" style="40" customWidth="1"/>
    <col min="8466" max="8467" width="1.7109375" style="40" customWidth="1"/>
    <col min="8468" max="8468" width="3.42578125" style="40" customWidth="1"/>
    <col min="8469" max="8469" width="2.28515625" style="40" customWidth="1"/>
    <col min="8470" max="8471" width="1.140625" style="40" customWidth="1"/>
    <col min="8472" max="8472" width="6.85546875" style="40" customWidth="1"/>
    <col min="8473" max="8473" width="1.140625" style="40" customWidth="1"/>
    <col min="8474" max="8474" width="10.28515625" style="40" customWidth="1"/>
    <col min="8475" max="8475" width="1.140625" style="40" customWidth="1"/>
    <col min="8476" max="8476" width="5" style="40" customWidth="1"/>
    <col min="8477" max="8477" width="1.85546875" style="40" customWidth="1"/>
    <col min="8478" max="8479" width="1.140625" style="40" customWidth="1"/>
    <col min="8480" max="8480" width="9.140625" style="40" customWidth="1"/>
    <col min="8481" max="8481" width="1.140625" style="40" customWidth="1"/>
    <col min="8482" max="8482" width="6.85546875" style="40" customWidth="1"/>
    <col min="8483" max="8483" width="3.42578125" style="40" customWidth="1"/>
    <col min="8484" max="8484" width="1.140625" style="40" customWidth="1"/>
    <col min="8485" max="8485" width="8" style="40" customWidth="1"/>
    <col min="8486" max="8486" width="1.140625" style="40" customWidth="1"/>
    <col min="8487" max="8487" width="2.28515625" style="40" customWidth="1"/>
    <col min="8488" max="8488" width="5.7109375" style="40" customWidth="1"/>
    <col min="8489" max="8489" width="2.28515625" style="40" customWidth="1"/>
    <col min="8490" max="8490" width="5.7109375" style="40" customWidth="1"/>
    <col min="8491" max="8492" width="2.28515625" style="40" customWidth="1"/>
    <col min="8493" max="8493" width="1.140625" style="40" customWidth="1"/>
    <col min="8494" max="8494" width="5.7109375" style="40" customWidth="1"/>
    <col min="8495" max="8495" width="3.42578125" style="40" customWidth="1"/>
    <col min="8496" max="8496" width="1.140625" style="40" customWidth="1"/>
    <col min="8497" max="8497" width="3.140625" style="40" customWidth="1"/>
    <col min="8498" max="8498" width="3.7109375" style="40" customWidth="1"/>
    <col min="8499" max="8500" width="1.140625" style="40" customWidth="1"/>
    <col min="8501" max="8704" width="6.85546875" style="40" customWidth="1"/>
    <col min="8705" max="8705" width="2.28515625" style="40" customWidth="1"/>
    <col min="8706" max="8710" width="1.140625" style="40" customWidth="1"/>
    <col min="8711" max="8711" width="1" style="40" customWidth="1"/>
    <col min="8712" max="8712" width="1.28515625" style="40" customWidth="1"/>
    <col min="8713" max="8713" width="2.28515625" style="40" customWidth="1"/>
    <col min="8714" max="8715" width="1.140625" style="40" customWidth="1"/>
    <col min="8716" max="8716" width="2.28515625" style="40" customWidth="1"/>
    <col min="8717" max="8717" width="1.140625" style="40" customWidth="1"/>
    <col min="8718" max="8718" width="2.28515625" style="40" customWidth="1"/>
    <col min="8719" max="8719" width="6.85546875" style="40" customWidth="1"/>
    <col min="8720" max="8720" width="1.140625" style="40" customWidth="1"/>
    <col min="8721" max="8721" width="3.42578125" style="40" customWidth="1"/>
    <col min="8722" max="8723" width="1.7109375" style="40" customWidth="1"/>
    <col min="8724" max="8724" width="3.42578125" style="40" customWidth="1"/>
    <col min="8725" max="8725" width="2.28515625" style="40" customWidth="1"/>
    <col min="8726" max="8727" width="1.140625" style="40" customWidth="1"/>
    <col min="8728" max="8728" width="6.85546875" style="40" customWidth="1"/>
    <col min="8729" max="8729" width="1.140625" style="40" customWidth="1"/>
    <col min="8730" max="8730" width="10.28515625" style="40" customWidth="1"/>
    <col min="8731" max="8731" width="1.140625" style="40" customWidth="1"/>
    <col min="8732" max="8732" width="5" style="40" customWidth="1"/>
    <col min="8733" max="8733" width="1.85546875" style="40" customWidth="1"/>
    <col min="8734" max="8735" width="1.140625" style="40" customWidth="1"/>
    <col min="8736" max="8736" width="9.140625" style="40" customWidth="1"/>
    <col min="8737" max="8737" width="1.140625" style="40" customWidth="1"/>
    <col min="8738" max="8738" width="6.85546875" style="40" customWidth="1"/>
    <col min="8739" max="8739" width="3.42578125" style="40" customWidth="1"/>
    <col min="8740" max="8740" width="1.140625" style="40" customWidth="1"/>
    <col min="8741" max="8741" width="8" style="40" customWidth="1"/>
    <col min="8742" max="8742" width="1.140625" style="40" customWidth="1"/>
    <col min="8743" max="8743" width="2.28515625" style="40" customWidth="1"/>
    <col min="8744" max="8744" width="5.7109375" style="40" customWidth="1"/>
    <col min="8745" max="8745" width="2.28515625" style="40" customWidth="1"/>
    <col min="8746" max="8746" width="5.7109375" style="40" customWidth="1"/>
    <col min="8747" max="8748" width="2.28515625" style="40" customWidth="1"/>
    <col min="8749" max="8749" width="1.140625" style="40" customWidth="1"/>
    <col min="8750" max="8750" width="5.7109375" style="40" customWidth="1"/>
    <col min="8751" max="8751" width="3.42578125" style="40" customWidth="1"/>
    <col min="8752" max="8752" width="1.140625" style="40" customWidth="1"/>
    <col min="8753" max="8753" width="3.140625" style="40" customWidth="1"/>
    <col min="8754" max="8754" width="3.7109375" style="40" customWidth="1"/>
    <col min="8755" max="8756" width="1.140625" style="40" customWidth="1"/>
    <col min="8757" max="8960" width="6.85546875" style="40" customWidth="1"/>
    <col min="8961" max="8961" width="2.28515625" style="40" customWidth="1"/>
    <col min="8962" max="8966" width="1.140625" style="40" customWidth="1"/>
    <col min="8967" max="8967" width="1" style="40" customWidth="1"/>
    <col min="8968" max="8968" width="1.28515625" style="40" customWidth="1"/>
    <col min="8969" max="8969" width="2.28515625" style="40" customWidth="1"/>
    <col min="8970" max="8971" width="1.140625" style="40" customWidth="1"/>
    <col min="8972" max="8972" width="2.28515625" style="40" customWidth="1"/>
    <col min="8973" max="8973" width="1.140625" style="40" customWidth="1"/>
    <col min="8974" max="8974" width="2.28515625" style="40" customWidth="1"/>
    <col min="8975" max="8975" width="6.85546875" style="40" customWidth="1"/>
    <col min="8976" max="8976" width="1.140625" style="40" customWidth="1"/>
    <col min="8977" max="8977" width="3.42578125" style="40" customWidth="1"/>
    <col min="8978" max="8979" width="1.7109375" style="40" customWidth="1"/>
    <col min="8980" max="8980" width="3.42578125" style="40" customWidth="1"/>
    <col min="8981" max="8981" width="2.28515625" style="40" customWidth="1"/>
    <col min="8982" max="8983" width="1.140625" style="40" customWidth="1"/>
    <col min="8984" max="8984" width="6.85546875" style="40" customWidth="1"/>
    <col min="8985" max="8985" width="1.140625" style="40" customWidth="1"/>
    <col min="8986" max="8986" width="10.28515625" style="40" customWidth="1"/>
    <col min="8987" max="8987" width="1.140625" style="40" customWidth="1"/>
    <col min="8988" max="8988" width="5" style="40" customWidth="1"/>
    <col min="8989" max="8989" width="1.85546875" style="40" customWidth="1"/>
    <col min="8990" max="8991" width="1.140625" style="40" customWidth="1"/>
    <col min="8992" max="8992" width="9.140625" style="40" customWidth="1"/>
    <col min="8993" max="8993" width="1.140625" style="40" customWidth="1"/>
    <col min="8994" max="8994" width="6.85546875" style="40" customWidth="1"/>
    <col min="8995" max="8995" width="3.42578125" style="40" customWidth="1"/>
    <col min="8996" max="8996" width="1.140625" style="40" customWidth="1"/>
    <col min="8997" max="8997" width="8" style="40" customWidth="1"/>
    <col min="8998" max="8998" width="1.140625" style="40" customWidth="1"/>
    <col min="8999" max="8999" width="2.28515625" style="40" customWidth="1"/>
    <col min="9000" max="9000" width="5.7109375" style="40" customWidth="1"/>
    <col min="9001" max="9001" width="2.28515625" style="40" customWidth="1"/>
    <col min="9002" max="9002" width="5.7109375" style="40" customWidth="1"/>
    <col min="9003" max="9004" width="2.28515625" style="40" customWidth="1"/>
    <col min="9005" max="9005" width="1.140625" style="40" customWidth="1"/>
    <col min="9006" max="9006" width="5.7109375" style="40" customWidth="1"/>
    <col min="9007" max="9007" width="3.42578125" style="40" customWidth="1"/>
    <col min="9008" max="9008" width="1.140625" style="40" customWidth="1"/>
    <col min="9009" max="9009" width="3.140625" style="40" customWidth="1"/>
    <col min="9010" max="9010" width="3.7109375" style="40" customWidth="1"/>
    <col min="9011" max="9012" width="1.140625" style="40" customWidth="1"/>
    <col min="9013" max="9216" width="6.85546875" style="40" customWidth="1"/>
    <col min="9217" max="9217" width="2.28515625" style="40" customWidth="1"/>
    <col min="9218" max="9222" width="1.140625" style="40" customWidth="1"/>
    <col min="9223" max="9223" width="1" style="40" customWidth="1"/>
    <col min="9224" max="9224" width="1.28515625" style="40" customWidth="1"/>
    <col min="9225" max="9225" width="2.28515625" style="40" customWidth="1"/>
    <col min="9226" max="9227" width="1.140625" style="40" customWidth="1"/>
    <col min="9228" max="9228" width="2.28515625" style="40" customWidth="1"/>
    <col min="9229" max="9229" width="1.140625" style="40" customWidth="1"/>
    <col min="9230" max="9230" width="2.28515625" style="40" customWidth="1"/>
    <col min="9231" max="9231" width="6.85546875" style="40" customWidth="1"/>
    <col min="9232" max="9232" width="1.140625" style="40" customWidth="1"/>
    <col min="9233" max="9233" width="3.42578125" style="40" customWidth="1"/>
    <col min="9234" max="9235" width="1.7109375" style="40" customWidth="1"/>
    <col min="9236" max="9236" width="3.42578125" style="40" customWidth="1"/>
    <col min="9237" max="9237" width="2.28515625" style="40" customWidth="1"/>
    <col min="9238" max="9239" width="1.140625" style="40" customWidth="1"/>
    <col min="9240" max="9240" width="6.85546875" style="40" customWidth="1"/>
    <col min="9241" max="9241" width="1.140625" style="40" customWidth="1"/>
    <col min="9242" max="9242" width="10.28515625" style="40" customWidth="1"/>
    <col min="9243" max="9243" width="1.140625" style="40" customWidth="1"/>
    <col min="9244" max="9244" width="5" style="40" customWidth="1"/>
    <col min="9245" max="9245" width="1.85546875" style="40" customWidth="1"/>
    <col min="9246" max="9247" width="1.140625" style="40" customWidth="1"/>
    <col min="9248" max="9248" width="9.140625" style="40" customWidth="1"/>
    <col min="9249" max="9249" width="1.140625" style="40" customWidth="1"/>
    <col min="9250" max="9250" width="6.85546875" style="40" customWidth="1"/>
    <col min="9251" max="9251" width="3.42578125" style="40" customWidth="1"/>
    <col min="9252" max="9252" width="1.140625" style="40" customWidth="1"/>
    <col min="9253" max="9253" width="8" style="40" customWidth="1"/>
    <col min="9254" max="9254" width="1.140625" style="40" customWidth="1"/>
    <col min="9255" max="9255" width="2.28515625" style="40" customWidth="1"/>
    <col min="9256" max="9256" width="5.7109375" style="40" customWidth="1"/>
    <col min="9257" max="9257" width="2.28515625" style="40" customWidth="1"/>
    <col min="9258" max="9258" width="5.7109375" style="40" customWidth="1"/>
    <col min="9259" max="9260" width="2.28515625" style="40" customWidth="1"/>
    <col min="9261" max="9261" width="1.140625" style="40" customWidth="1"/>
    <col min="9262" max="9262" width="5.7109375" style="40" customWidth="1"/>
    <col min="9263" max="9263" width="3.42578125" style="40" customWidth="1"/>
    <col min="9264" max="9264" width="1.140625" style="40" customWidth="1"/>
    <col min="9265" max="9265" width="3.140625" style="40" customWidth="1"/>
    <col min="9266" max="9266" width="3.7109375" style="40" customWidth="1"/>
    <col min="9267" max="9268" width="1.140625" style="40" customWidth="1"/>
    <col min="9269" max="9472" width="6.85546875" style="40" customWidth="1"/>
    <col min="9473" max="9473" width="2.28515625" style="40" customWidth="1"/>
    <col min="9474" max="9478" width="1.140625" style="40" customWidth="1"/>
    <col min="9479" max="9479" width="1" style="40" customWidth="1"/>
    <col min="9480" max="9480" width="1.28515625" style="40" customWidth="1"/>
    <col min="9481" max="9481" width="2.28515625" style="40" customWidth="1"/>
    <col min="9482" max="9483" width="1.140625" style="40" customWidth="1"/>
    <col min="9484" max="9484" width="2.28515625" style="40" customWidth="1"/>
    <col min="9485" max="9485" width="1.140625" style="40" customWidth="1"/>
    <col min="9486" max="9486" width="2.28515625" style="40" customWidth="1"/>
    <col min="9487" max="9487" width="6.85546875" style="40" customWidth="1"/>
    <col min="9488" max="9488" width="1.140625" style="40" customWidth="1"/>
    <col min="9489" max="9489" width="3.42578125" style="40" customWidth="1"/>
    <col min="9490" max="9491" width="1.7109375" style="40" customWidth="1"/>
    <col min="9492" max="9492" width="3.42578125" style="40" customWidth="1"/>
    <col min="9493" max="9493" width="2.28515625" style="40" customWidth="1"/>
    <col min="9494" max="9495" width="1.140625" style="40" customWidth="1"/>
    <col min="9496" max="9496" width="6.85546875" style="40" customWidth="1"/>
    <col min="9497" max="9497" width="1.140625" style="40" customWidth="1"/>
    <col min="9498" max="9498" width="10.28515625" style="40" customWidth="1"/>
    <col min="9499" max="9499" width="1.140625" style="40" customWidth="1"/>
    <col min="9500" max="9500" width="5" style="40" customWidth="1"/>
    <col min="9501" max="9501" width="1.85546875" style="40" customWidth="1"/>
    <col min="9502" max="9503" width="1.140625" style="40" customWidth="1"/>
    <col min="9504" max="9504" width="9.140625" style="40" customWidth="1"/>
    <col min="9505" max="9505" width="1.140625" style="40" customWidth="1"/>
    <col min="9506" max="9506" width="6.85546875" style="40" customWidth="1"/>
    <col min="9507" max="9507" width="3.42578125" style="40" customWidth="1"/>
    <col min="9508" max="9508" width="1.140625" style="40" customWidth="1"/>
    <col min="9509" max="9509" width="8" style="40" customWidth="1"/>
    <col min="9510" max="9510" width="1.140625" style="40" customWidth="1"/>
    <col min="9511" max="9511" width="2.28515625" style="40" customWidth="1"/>
    <col min="9512" max="9512" width="5.7109375" style="40" customWidth="1"/>
    <col min="9513" max="9513" width="2.28515625" style="40" customWidth="1"/>
    <col min="9514" max="9514" width="5.7109375" style="40" customWidth="1"/>
    <col min="9515" max="9516" width="2.28515625" style="40" customWidth="1"/>
    <col min="9517" max="9517" width="1.140625" style="40" customWidth="1"/>
    <col min="9518" max="9518" width="5.7109375" style="40" customWidth="1"/>
    <col min="9519" max="9519" width="3.42578125" style="40" customWidth="1"/>
    <col min="9520" max="9520" width="1.140625" style="40" customWidth="1"/>
    <col min="9521" max="9521" width="3.140625" style="40" customWidth="1"/>
    <col min="9522" max="9522" width="3.7109375" style="40" customWidth="1"/>
    <col min="9523" max="9524" width="1.140625" style="40" customWidth="1"/>
    <col min="9525" max="9728" width="6.85546875" style="40" customWidth="1"/>
    <col min="9729" max="9729" width="2.28515625" style="40" customWidth="1"/>
    <col min="9730" max="9734" width="1.140625" style="40" customWidth="1"/>
    <col min="9735" max="9735" width="1" style="40" customWidth="1"/>
    <col min="9736" max="9736" width="1.28515625" style="40" customWidth="1"/>
    <col min="9737" max="9737" width="2.28515625" style="40" customWidth="1"/>
    <col min="9738" max="9739" width="1.140625" style="40" customWidth="1"/>
    <col min="9740" max="9740" width="2.28515625" style="40" customWidth="1"/>
    <col min="9741" max="9741" width="1.140625" style="40" customWidth="1"/>
    <col min="9742" max="9742" width="2.28515625" style="40" customWidth="1"/>
    <col min="9743" max="9743" width="6.85546875" style="40" customWidth="1"/>
    <col min="9744" max="9744" width="1.140625" style="40" customWidth="1"/>
    <col min="9745" max="9745" width="3.42578125" style="40" customWidth="1"/>
    <col min="9746" max="9747" width="1.7109375" style="40" customWidth="1"/>
    <col min="9748" max="9748" width="3.42578125" style="40" customWidth="1"/>
    <col min="9749" max="9749" width="2.28515625" style="40" customWidth="1"/>
    <col min="9750" max="9751" width="1.140625" style="40" customWidth="1"/>
    <col min="9752" max="9752" width="6.85546875" style="40" customWidth="1"/>
    <col min="9753" max="9753" width="1.140625" style="40" customWidth="1"/>
    <col min="9754" max="9754" width="10.28515625" style="40" customWidth="1"/>
    <col min="9755" max="9755" width="1.140625" style="40" customWidth="1"/>
    <col min="9756" max="9756" width="5" style="40" customWidth="1"/>
    <col min="9757" max="9757" width="1.85546875" style="40" customWidth="1"/>
    <col min="9758" max="9759" width="1.140625" style="40" customWidth="1"/>
    <col min="9760" max="9760" width="9.140625" style="40" customWidth="1"/>
    <col min="9761" max="9761" width="1.140625" style="40" customWidth="1"/>
    <col min="9762" max="9762" width="6.85546875" style="40" customWidth="1"/>
    <col min="9763" max="9763" width="3.42578125" style="40" customWidth="1"/>
    <col min="9764" max="9764" width="1.140625" style="40" customWidth="1"/>
    <col min="9765" max="9765" width="8" style="40" customWidth="1"/>
    <col min="9766" max="9766" width="1.140625" style="40" customWidth="1"/>
    <col min="9767" max="9767" width="2.28515625" style="40" customWidth="1"/>
    <col min="9768" max="9768" width="5.7109375" style="40" customWidth="1"/>
    <col min="9769" max="9769" width="2.28515625" style="40" customWidth="1"/>
    <col min="9770" max="9770" width="5.7109375" style="40" customWidth="1"/>
    <col min="9771" max="9772" width="2.28515625" style="40" customWidth="1"/>
    <col min="9773" max="9773" width="1.140625" style="40" customWidth="1"/>
    <col min="9774" max="9774" width="5.7109375" style="40" customWidth="1"/>
    <col min="9775" max="9775" width="3.42578125" style="40" customWidth="1"/>
    <col min="9776" max="9776" width="1.140625" style="40" customWidth="1"/>
    <col min="9777" max="9777" width="3.140625" style="40" customWidth="1"/>
    <col min="9778" max="9778" width="3.7109375" style="40" customWidth="1"/>
    <col min="9779" max="9780" width="1.140625" style="40" customWidth="1"/>
    <col min="9781" max="9984" width="6.85546875" style="40" customWidth="1"/>
    <col min="9985" max="9985" width="2.28515625" style="40" customWidth="1"/>
    <col min="9986" max="9990" width="1.140625" style="40" customWidth="1"/>
    <col min="9991" max="9991" width="1" style="40" customWidth="1"/>
    <col min="9992" max="9992" width="1.28515625" style="40" customWidth="1"/>
    <col min="9993" max="9993" width="2.28515625" style="40" customWidth="1"/>
    <col min="9994" max="9995" width="1.140625" style="40" customWidth="1"/>
    <col min="9996" max="9996" width="2.28515625" style="40" customWidth="1"/>
    <col min="9997" max="9997" width="1.140625" style="40" customWidth="1"/>
    <col min="9998" max="9998" width="2.28515625" style="40" customWidth="1"/>
    <col min="9999" max="9999" width="6.85546875" style="40" customWidth="1"/>
    <col min="10000" max="10000" width="1.140625" style="40" customWidth="1"/>
    <col min="10001" max="10001" width="3.42578125" style="40" customWidth="1"/>
    <col min="10002" max="10003" width="1.7109375" style="40" customWidth="1"/>
    <col min="10004" max="10004" width="3.42578125" style="40" customWidth="1"/>
    <col min="10005" max="10005" width="2.28515625" style="40" customWidth="1"/>
    <col min="10006" max="10007" width="1.140625" style="40" customWidth="1"/>
    <col min="10008" max="10008" width="6.85546875" style="40" customWidth="1"/>
    <col min="10009" max="10009" width="1.140625" style="40" customWidth="1"/>
    <col min="10010" max="10010" width="10.28515625" style="40" customWidth="1"/>
    <col min="10011" max="10011" width="1.140625" style="40" customWidth="1"/>
    <col min="10012" max="10012" width="5" style="40" customWidth="1"/>
    <col min="10013" max="10013" width="1.85546875" style="40" customWidth="1"/>
    <col min="10014" max="10015" width="1.140625" style="40" customWidth="1"/>
    <col min="10016" max="10016" width="9.140625" style="40" customWidth="1"/>
    <col min="10017" max="10017" width="1.140625" style="40" customWidth="1"/>
    <col min="10018" max="10018" width="6.85546875" style="40" customWidth="1"/>
    <col min="10019" max="10019" width="3.42578125" style="40" customWidth="1"/>
    <col min="10020" max="10020" width="1.140625" style="40" customWidth="1"/>
    <col min="10021" max="10021" width="8" style="40" customWidth="1"/>
    <col min="10022" max="10022" width="1.140625" style="40" customWidth="1"/>
    <col min="10023" max="10023" width="2.28515625" style="40" customWidth="1"/>
    <col min="10024" max="10024" width="5.7109375" style="40" customWidth="1"/>
    <col min="10025" max="10025" width="2.28515625" style="40" customWidth="1"/>
    <col min="10026" max="10026" width="5.7109375" style="40" customWidth="1"/>
    <col min="10027" max="10028" width="2.28515625" style="40" customWidth="1"/>
    <col min="10029" max="10029" width="1.140625" style="40" customWidth="1"/>
    <col min="10030" max="10030" width="5.7109375" style="40" customWidth="1"/>
    <col min="10031" max="10031" width="3.42578125" style="40" customWidth="1"/>
    <col min="10032" max="10032" width="1.140625" style="40" customWidth="1"/>
    <col min="10033" max="10033" width="3.140625" style="40" customWidth="1"/>
    <col min="10034" max="10034" width="3.7109375" style="40" customWidth="1"/>
    <col min="10035" max="10036" width="1.140625" style="40" customWidth="1"/>
    <col min="10037" max="10240" width="6.85546875" style="40" customWidth="1"/>
    <col min="10241" max="10241" width="2.28515625" style="40" customWidth="1"/>
    <col min="10242" max="10246" width="1.140625" style="40" customWidth="1"/>
    <col min="10247" max="10247" width="1" style="40" customWidth="1"/>
    <col min="10248" max="10248" width="1.28515625" style="40" customWidth="1"/>
    <col min="10249" max="10249" width="2.28515625" style="40" customWidth="1"/>
    <col min="10250" max="10251" width="1.140625" style="40" customWidth="1"/>
    <col min="10252" max="10252" width="2.28515625" style="40" customWidth="1"/>
    <col min="10253" max="10253" width="1.140625" style="40" customWidth="1"/>
    <col min="10254" max="10254" width="2.28515625" style="40" customWidth="1"/>
    <col min="10255" max="10255" width="6.85546875" style="40" customWidth="1"/>
    <col min="10256" max="10256" width="1.140625" style="40" customWidth="1"/>
    <col min="10257" max="10257" width="3.42578125" style="40" customWidth="1"/>
    <col min="10258" max="10259" width="1.7109375" style="40" customWidth="1"/>
    <col min="10260" max="10260" width="3.42578125" style="40" customWidth="1"/>
    <col min="10261" max="10261" width="2.28515625" style="40" customWidth="1"/>
    <col min="10262" max="10263" width="1.140625" style="40" customWidth="1"/>
    <col min="10264" max="10264" width="6.85546875" style="40" customWidth="1"/>
    <col min="10265" max="10265" width="1.140625" style="40" customWidth="1"/>
    <col min="10266" max="10266" width="10.28515625" style="40" customWidth="1"/>
    <col min="10267" max="10267" width="1.140625" style="40" customWidth="1"/>
    <col min="10268" max="10268" width="5" style="40" customWidth="1"/>
    <col min="10269" max="10269" width="1.85546875" style="40" customWidth="1"/>
    <col min="10270" max="10271" width="1.140625" style="40" customWidth="1"/>
    <col min="10272" max="10272" width="9.140625" style="40" customWidth="1"/>
    <col min="10273" max="10273" width="1.140625" style="40" customWidth="1"/>
    <col min="10274" max="10274" width="6.85546875" style="40" customWidth="1"/>
    <col min="10275" max="10275" width="3.42578125" style="40" customWidth="1"/>
    <col min="10276" max="10276" width="1.140625" style="40" customWidth="1"/>
    <col min="10277" max="10277" width="8" style="40" customWidth="1"/>
    <col min="10278" max="10278" width="1.140625" style="40" customWidth="1"/>
    <col min="10279" max="10279" width="2.28515625" style="40" customWidth="1"/>
    <col min="10280" max="10280" width="5.7109375" style="40" customWidth="1"/>
    <col min="10281" max="10281" width="2.28515625" style="40" customWidth="1"/>
    <col min="10282" max="10282" width="5.7109375" style="40" customWidth="1"/>
    <col min="10283" max="10284" width="2.28515625" style="40" customWidth="1"/>
    <col min="10285" max="10285" width="1.140625" style="40" customWidth="1"/>
    <col min="10286" max="10286" width="5.7109375" style="40" customWidth="1"/>
    <col min="10287" max="10287" width="3.42578125" style="40" customWidth="1"/>
    <col min="10288" max="10288" width="1.140625" style="40" customWidth="1"/>
    <col min="10289" max="10289" width="3.140625" style="40" customWidth="1"/>
    <col min="10290" max="10290" width="3.7109375" style="40" customWidth="1"/>
    <col min="10291" max="10292" width="1.140625" style="40" customWidth="1"/>
    <col min="10293" max="10496" width="6.85546875" style="40" customWidth="1"/>
    <col min="10497" max="10497" width="2.28515625" style="40" customWidth="1"/>
    <col min="10498" max="10502" width="1.140625" style="40" customWidth="1"/>
    <col min="10503" max="10503" width="1" style="40" customWidth="1"/>
    <col min="10504" max="10504" width="1.28515625" style="40" customWidth="1"/>
    <col min="10505" max="10505" width="2.28515625" style="40" customWidth="1"/>
    <col min="10506" max="10507" width="1.140625" style="40" customWidth="1"/>
    <col min="10508" max="10508" width="2.28515625" style="40" customWidth="1"/>
    <col min="10509" max="10509" width="1.140625" style="40" customWidth="1"/>
    <col min="10510" max="10510" width="2.28515625" style="40" customWidth="1"/>
    <col min="10511" max="10511" width="6.85546875" style="40" customWidth="1"/>
    <col min="10512" max="10512" width="1.140625" style="40" customWidth="1"/>
    <col min="10513" max="10513" width="3.42578125" style="40" customWidth="1"/>
    <col min="10514" max="10515" width="1.7109375" style="40" customWidth="1"/>
    <col min="10516" max="10516" width="3.42578125" style="40" customWidth="1"/>
    <col min="10517" max="10517" width="2.28515625" style="40" customWidth="1"/>
    <col min="10518" max="10519" width="1.140625" style="40" customWidth="1"/>
    <col min="10520" max="10520" width="6.85546875" style="40" customWidth="1"/>
    <col min="10521" max="10521" width="1.140625" style="40" customWidth="1"/>
    <col min="10522" max="10522" width="10.28515625" style="40" customWidth="1"/>
    <col min="10523" max="10523" width="1.140625" style="40" customWidth="1"/>
    <col min="10524" max="10524" width="5" style="40" customWidth="1"/>
    <col min="10525" max="10525" width="1.85546875" style="40" customWidth="1"/>
    <col min="10526" max="10527" width="1.140625" style="40" customWidth="1"/>
    <col min="10528" max="10528" width="9.140625" style="40" customWidth="1"/>
    <col min="10529" max="10529" width="1.140625" style="40" customWidth="1"/>
    <col min="10530" max="10530" width="6.85546875" style="40" customWidth="1"/>
    <col min="10531" max="10531" width="3.42578125" style="40" customWidth="1"/>
    <col min="10532" max="10532" width="1.140625" style="40" customWidth="1"/>
    <col min="10533" max="10533" width="8" style="40" customWidth="1"/>
    <col min="10534" max="10534" width="1.140625" style="40" customWidth="1"/>
    <col min="10535" max="10535" width="2.28515625" style="40" customWidth="1"/>
    <col min="10536" max="10536" width="5.7109375" style="40" customWidth="1"/>
    <col min="10537" max="10537" width="2.28515625" style="40" customWidth="1"/>
    <col min="10538" max="10538" width="5.7109375" style="40" customWidth="1"/>
    <col min="10539" max="10540" width="2.28515625" style="40" customWidth="1"/>
    <col min="10541" max="10541" width="1.140625" style="40" customWidth="1"/>
    <col min="10542" max="10542" width="5.7109375" style="40" customWidth="1"/>
    <col min="10543" max="10543" width="3.42578125" style="40" customWidth="1"/>
    <col min="10544" max="10544" width="1.140625" style="40" customWidth="1"/>
    <col min="10545" max="10545" width="3.140625" style="40" customWidth="1"/>
    <col min="10546" max="10546" width="3.7109375" style="40" customWidth="1"/>
    <col min="10547" max="10548" width="1.140625" style="40" customWidth="1"/>
    <col min="10549" max="10752" width="6.85546875" style="40" customWidth="1"/>
    <col min="10753" max="10753" width="2.28515625" style="40" customWidth="1"/>
    <col min="10754" max="10758" width="1.140625" style="40" customWidth="1"/>
    <col min="10759" max="10759" width="1" style="40" customWidth="1"/>
    <col min="10760" max="10760" width="1.28515625" style="40" customWidth="1"/>
    <col min="10761" max="10761" width="2.28515625" style="40" customWidth="1"/>
    <col min="10762" max="10763" width="1.140625" style="40" customWidth="1"/>
    <col min="10764" max="10764" width="2.28515625" style="40" customWidth="1"/>
    <col min="10765" max="10765" width="1.140625" style="40" customWidth="1"/>
    <col min="10766" max="10766" width="2.28515625" style="40" customWidth="1"/>
    <col min="10767" max="10767" width="6.85546875" style="40" customWidth="1"/>
    <col min="10768" max="10768" width="1.140625" style="40" customWidth="1"/>
    <col min="10769" max="10769" width="3.42578125" style="40" customWidth="1"/>
    <col min="10770" max="10771" width="1.7109375" style="40" customWidth="1"/>
    <col min="10772" max="10772" width="3.42578125" style="40" customWidth="1"/>
    <col min="10773" max="10773" width="2.28515625" style="40" customWidth="1"/>
    <col min="10774" max="10775" width="1.140625" style="40" customWidth="1"/>
    <col min="10776" max="10776" width="6.85546875" style="40" customWidth="1"/>
    <col min="10777" max="10777" width="1.140625" style="40" customWidth="1"/>
    <col min="10778" max="10778" width="10.28515625" style="40" customWidth="1"/>
    <col min="10779" max="10779" width="1.140625" style="40" customWidth="1"/>
    <col min="10780" max="10780" width="5" style="40" customWidth="1"/>
    <col min="10781" max="10781" width="1.85546875" style="40" customWidth="1"/>
    <col min="10782" max="10783" width="1.140625" style="40" customWidth="1"/>
    <col min="10784" max="10784" width="9.140625" style="40" customWidth="1"/>
    <col min="10785" max="10785" width="1.140625" style="40" customWidth="1"/>
    <col min="10786" max="10786" width="6.85546875" style="40" customWidth="1"/>
    <col min="10787" max="10787" width="3.42578125" style="40" customWidth="1"/>
    <col min="10788" max="10788" width="1.140625" style="40" customWidth="1"/>
    <col min="10789" max="10789" width="8" style="40" customWidth="1"/>
    <col min="10790" max="10790" width="1.140625" style="40" customWidth="1"/>
    <col min="10791" max="10791" width="2.28515625" style="40" customWidth="1"/>
    <col min="10792" max="10792" width="5.7109375" style="40" customWidth="1"/>
    <col min="10793" max="10793" width="2.28515625" style="40" customWidth="1"/>
    <col min="10794" max="10794" width="5.7109375" style="40" customWidth="1"/>
    <col min="10795" max="10796" width="2.28515625" style="40" customWidth="1"/>
    <col min="10797" max="10797" width="1.140625" style="40" customWidth="1"/>
    <col min="10798" max="10798" width="5.7109375" style="40" customWidth="1"/>
    <col min="10799" max="10799" width="3.42578125" style="40" customWidth="1"/>
    <col min="10800" max="10800" width="1.140625" style="40" customWidth="1"/>
    <col min="10801" max="10801" width="3.140625" style="40" customWidth="1"/>
    <col min="10802" max="10802" width="3.7109375" style="40" customWidth="1"/>
    <col min="10803" max="10804" width="1.140625" style="40" customWidth="1"/>
    <col min="10805" max="11008" width="6.85546875" style="40" customWidth="1"/>
    <col min="11009" max="11009" width="2.28515625" style="40" customWidth="1"/>
    <col min="11010" max="11014" width="1.140625" style="40" customWidth="1"/>
    <col min="11015" max="11015" width="1" style="40" customWidth="1"/>
    <col min="11016" max="11016" width="1.28515625" style="40" customWidth="1"/>
    <col min="11017" max="11017" width="2.28515625" style="40" customWidth="1"/>
    <col min="11018" max="11019" width="1.140625" style="40" customWidth="1"/>
    <col min="11020" max="11020" width="2.28515625" style="40" customWidth="1"/>
    <col min="11021" max="11021" width="1.140625" style="40" customWidth="1"/>
    <col min="11022" max="11022" width="2.28515625" style="40" customWidth="1"/>
    <col min="11023" max="11023" width="6.85546875" style="40" customWidth="1"/>
    <col min="11024" max="11024" width="1.140625" style="40" customWidth="1"/>
    <col min="11025" max="11025" width="3.42578125" style="40" customWidth="1"/>
    <col min="11026" max="11027" width="1.7109375" style="40" customWidth="1"/>
    <col min="11028" max="11028" width="3.42578125" style="40" customWidth="1"/>
    <col min="11029" max="11029" width="2.28515625" style="40" customWidth="1"/>
    <col min="11030" max="11031" width="1.140625" style="40" customWidth="1"/>
    <col min="11032" max="11032" width="6.85546875" style="40" customWidth="1"/>
    <col min="11033" max="11033" width="1.140625" style="40" customWidth="1"/>
    <col min="11034" max="11034" width="10.28515625" style="40" customWidth="1"/>
    <col min="11035" max="11035" width="1.140625" style="40" customWidth="1"/>
    <col min="11036" max="11036" width="5" style="40" customWidth="1"/>
    <col min="11037" max="11037" width="1.85546875" style="40" customWidth="1"/>
    <col min="11038" max="11039" width="1.140625" style="40" customWidth="1"/>
    <col min="11040" max="11040" width="9.140625" style="40" customWidth="1"/>
    <col min="11041" max="11041" width="1.140625" style="40" customWidth="1"/>
    <col min="11042" max="11042" width="6.85546875" style="40" customWidth="1"/>
    <col min="11043" max="11043" width="3.42578125" style="40" customWidth="1"/>
    <col min="11044" max="11044" width="1.140625" style="40" customWidth="1"/>
    <col min="11045" max="11045" width="8" style="40" customWidth="1"/>
    <col min="11046" max="11046" width="1.140625" style="40" customWidth="1"/>
    <col min="11047" max="11047" width="2.28515625" style="40" customWidth="1"/>
    <col min="11048" max="11048" width="5.7109375" style="40" customWidth="1"/>
    <col min="11049" max="11049" width="2.28515625" style="40" customWidth="1"/>
    <col min="11050" max="11050" width="5.7109375" style="40" customWidth="1"/>
    <col min="11051" max="11052" width="2.28515625" style="40" customWidth="1"/>
    <col min="11053" max="11053" width="1.140625" style="40" customWidth="1"/>
    <col min="11054" max="11054" width="5.7109375" style="40" customWidth="1"/>
    <col min="11055" max="11055" width="3.42578125" style="40" customWidth="1"/>
    <col min="11056" max="11056" width="1.140625" style="40" customWidth="1"/>
    <col min="11057" max="11057" width="3.140625" style="40" customWidth="1"/>
    <col min="11058" max="11058" width="3.7109375" style="40" customWidth="1"/>
    <col min="11059" max="11060" width="1.140625" style="40" customWidth="1"/>
    <col min="11061" max="11264" width="6.85546875" style="40" customWidth="1"/>
    <col min="11265" max="11265" width="2.28515625" style="40" customWidth="1"/>
    <col min="11266" max="11270" width="1.140625" style="40" customWidth="1"/>
    <col min="11271" max="11271" width="1" style="40" customWidth="1"/>
    <col min="11272" max="11272" width="1.28515625" style="40" customWidth="1"/>
    <col min="11273" max="11273" width="2.28515625" style="40" customWidth="1"/>
    <col min="11274" max="11275" width="1.140625" style="40" customWidth="1"/>
    <col min="11276" max="11276" width="2.28515625" style="40" customWidth="1"/>
    <col min="11277" max="11277" width="1.140625" style="40" customWidth="1"/>
    <col min="11278" max="11278" width="2.28515625" style="40" customWidth="1"/>
    <col min="11279" max="11279" width="6.85546875" style="40" customWidth="1"/>
    <col min="11280" max="11280" width="1.140625" style="40" customWidth="1"/>
    <col min="11281" max="11281" width="3.42578125" style="40" customWidth="1"/>
    <col min="11282" max="11283" width="1.7109375" style="40" customWidth="1"/>
    <col min="11284" max="11284" width="3.42578125" style="40" customWidth="1"/>
    <col min="11285" max="11285" width="2.28515625" style="40" customWidth="1"/>
    <col min="11286" max="11287" width="1.140625" style="40" customWidth="1"/>
    <col min="11288" max="11288" width="6.85546875" style="40" customWidth="1"/>
    <col min="11289" max="11289" width="1.140625" style="40" customWidth="1"/>
    <col min="11290" max="11290" width="10.28515625" style="40" customWidth="1"/>
    <col min="11291" max="11291" width="1.140625" style="40" customWidth="1"/>
    <col min="11292" max="11292" width="5" style="40" customWidth="1"/>
    <col min="11293" max="11293" width="1.85546875" style="40" customWidth="1"/>
    <col min="11294" max="11295" width="1.140625" style="40" customWidth="1"/>
    <col min="11296" max="11296" width="9.140625" style="40" customWidth="1"/>
    <col min="11297" max="11297" width="1.140625" style="40" customWidth="1"/>
    <col min="11298" max="11298" width="6.85546875" style="40" customWidth="1"/>
    <col min="11299" max="11299" width="3.42578125" style="40" customWidth="1"/>
    <col min="11300" max="11300" width="1.140625" style="40" customWidth="1"/>
    <col min="11301" max="11301" width="8" style="40" customWidth="1"/>
    <col min="11302" max="11302" width="1.140625" style="40" customWidth="1"/>
    <col min="11303" max="11303" width="2.28515625" style="40" customWidth="1"/>
    <col min="11304" max="11304" width="5.7109375" style="40" customWidth="1"/>
    <col min="11305" max="11305" width="2.28515625" style="40" customWidth="1"/>
    <col min="11306" max="11306" width="5.7109375" style="40" customWidth="1"/>
    <col min="11307" max="11308" width="2.28515625" style="40" customWidth="1"/>
    <col min="11309" max="11309" width="1.140625" style="40" customWidth="1"/>
    <col min="11310" max="11310" width="5.7109375" style="40" customWidth="1"/>
    <col min="11311" max="11311" width="3.42578125" style="40" customWidth="1"/>
    <col min="11312" max="11312" width="1.140625" style="40" customWidth="1"/>
    <col min="11313" max="11313" width="3.140625" style="40" customWidth="1"/>
    <col min="11314" max="11314" width="3.7109375" style="40" customWidth="1"/>
    <col min="11315" max="11316" width="1.140625" style="40" customWidth="1"/>
    <col min="11317" max="11520" width="6.85546875" style="40" customWidth="1"/>
    <col min="11521" max="11521" width="2.28515625" style="40" customWidth="1"/>
    <col min="11522" max="11526" width="1.140625" style="40" customWidth="1"/>
    <col min="11527" max="11527" width="1" style="40" customWidth="1"/>
    <col min="11528" max="11528" width="1.28515625" style="40" customWidth="1"/>
    <col min="11529" max="11529" width="2.28515625" style="40" customWidth="1"/>
    <col min="11530" max="11531" width="1.140625" style="40" customWidth="1"/>
    <col min="11532" max="11532" width="2.28515625" style="40" customWidth="1"/>
    <col min="11533" max="11533" width="1.140625" style="40" customWidth="1"/>
    <col min="11534" max="11534" width="2.28515625" style="40" customWidth="1"/>
    <col min="11535" max="11535" width="6.85546875" style="40" customWidth="1"/>
    <col min="11536" max="11536" width="1.140625" style="40" customWidth="1"/>
    <col min="11537" max="11537" width="3.42578125" style="40" customWidth="1"/>
    <col min="11538" max="11539" width="1.7109375" style="40" customWidth="1"/>
    <col min="11540" max="11540" width="3.42578125" style="40" customWidth="1"/>
    <col min="11541" max="11541" width="2.28515625" style="40" customWidth="1"/>
    <col min="11542" max="11543" width="1.140625" style="40" customWidth="1"/>
    <col min="11544" max="11544" width="6.85546875" style="40" customWidth="1"/>
    <col min="11545" max="11545" width="1.140625" style="40" customWidth="1"/>
    <col min="11546" max="11546" width="10.28515625" style="40" customWidth="1"/>
    <col min="11547" max="11547" width="1.140625" style="40" customWidth="1"/>
    <col min="11548" max="11548" width="5" style="40" customWidth="1"/>
    <col min="11549" max="11549" width="1.85546875" style="40" customWidth="1"/>
    <col min="11550" max="11551" width="1.140625" style="40" customWidth="1"/>
    <col min="11552" max="11552" width="9.140625" style="40" customWidth="1"/>
    <col min="11553" max="11553" width="1.140625" style="40" customWidth="1"/>
    <col min="11554" max="11554" width="6.85546875" style="40" customWidth="1"/>
    <col min="11555" max="11555" width="3.42578125" style="40" customWidth="1"/>
    <col min="11556" max="11556" width="1.140625" style="40" customWidth="1"/>
    <col min="11557" max="11557" width="8" style="40" customWidth="1"/>
    <col min="11558" max="11558" width="1.140625" style="40" customWidth="1"/>
    <col min="11559" max="11559" width="2.28515625" style="40" customWidth="1"/>
    <col min="11560" max="11560" width="5.7109375" style="40" customWidth="1"/>
    <col min="11561" max="11561" width="2.28515625" style="40" customWidth="1"/>
    <col min="11562" max="11562" width="5.7109375" style="40" customWidth="1"/>
    <col min="11563" max="11564" width="2.28515625" style="40" customWidth="1"/>
    <col min="11565" max="11565" width="1.140625" style="40" customWidth="1"/>
    <col min="11566" max="11566" width="5.7109375" style="40" customWidth="1"/>
    <col min="11567" max="11567" width="3.42578125" style="40" customWidth="1"/>
    <col min="11568" max="11568" width="1.140625" style="40" customWidth="1"/>
    <col min="11569" max="11569" width="3.140625" style="40" customWidth="1"/>
    <col min="11570" max="11570" width="3.7109375" style="40" customWidth="1"/>
    <col min="11571" max="11572" width="1.140625" style="40" customWidth="1"/>
    <col min="11573" max="11776" width="6.85546875" style="40" customWidth="1"/>
    <col min="11777" max="11777" width="2.28515625" style="40" customWidth="1"/>
    <col min="11778" max="11782" width="1.140625" style="40" customWidth="1"/>
    <col min="11783" max="11783" width="1" style="40" customWidth="1"/>
    <col min="11784" max="11784" width="1.28515625" style="40" customWidth="1"/>
    <col min="11785" max="11785" width="2.28515625" style="40" customWidth="1"/>
    <col min="11786" max="11787" width="1.140625" style="40" customWidth="1"/>
    <col min="11788" max="11788" width="2.28515625" style="40" customWidth="1"/>
    <col min="11789" max="11789" width="1.140625" style="40" customWidth="1"/>
    <col min="11790" max="11790" width="2.28515625" style="40" customWidth="1"/>
    <col min="11791" max="11791" width="6.85546875" style="40" customWidth="1"/>
    <col min="11792" max="11792" width="1.140625" style="40" customWidth="1"/>
    <col min="11793" max="11793" width="3.42578125" style="40" customWidth="1"/>
    <col min="11794" max="11795" width="1.7109375" style="40" customWidth="1"/>
    <col min="11796" max="11796" width="3.42578125" style="40" customWidth="1"/>
    <col min="11797" max="11797" width="2.28515625" style="40" customWidth="1"/>
    <col min="11798" max="11799" width="1.140625" style="40" customWidth="1"/>
    <col min="11800" max="11800" width="6.85546875" style="40" customWidth="1"/>
    <col min="11801" max="11801" width="1.140625" style="40" customWidth="1"/>
    <col min="11802" max="11802" width="10.28515625" style="40" customWidth="1"/>
    <col min="11803" max="11803" width="1.140625" style="40" customWidth="1"/>
    <col min="11804" max="11804" width="5" style="40" customWidth="1"/>
    <col min="11805" max="11805" width="1.85546875" style="40" customWidth="1"/>
    <col min="11806" max="11807" width="1.140625" style="40" customWidth="1"/>
    <col min="11808" max="11808" width="9.140625" style="40" customWidth="1"/>
    <col min="11809" max="11809" width="1.140625" style="40" customWidth="1"/>
    <col min="11810" max="11810" width="6.85546875" style="40" customWidth="1"/>
    <col min="11811" max="11811" width="3.42578125" style="40" customWidth="1"/>
    <col min="11812" max="11812" width="1.140625" style="40" customWidth="1"/>
    <col min="11813" max="11813" width="8" style="40" customWidth="1"/>
    <col min="11814" max="11814" width="1.140625" style="40" customWidth="1"/>
    <col min="11815" max="11815" width="2.28515625" style="40" customWidth="1"/>
    <col min="11816" max="11816" width="5.7109375" style="40" customWidth="1"/>
    <col min="11817" max="11817" width="2.28515625" style="40" customWidth="1"/>
    <col min="11818" max="11818" width="5.7109375" style="40" customWidth="1"/>
    <col min="11819" max="11820" width="2.28515625" style="40" customWidth="1"/>
    <col min="11821" max="11821" width="1.140625" style="40" customWidth="1"/>
    <col min="11822" max="11822" width="5.7109375" style="40" customWidth="1"/>
    <col min="11823" max="11823" width="3.42578125" style="40" customWidth="1"/>
    <col min="11824" max="11824" width="1.140625" style="40" customWidth="1"/>
    <col min="11825" max="11825" width="3.140625" style="40" customWidth="1"/>
    <col min="11826" max="11826" width="3.7109375" style="40" customWidth="1"/>
    <col min="11827" max="11828" width="1.140625" style="40" customWidth="1"/>
    <col min="11829" max="12032" width="6.85546875" style="40" customWidth="1"/>
    <col min="12033" max="12033" width="2.28515625" style="40" customWidth="1"/>
    <col min="12034" max="12038" width="1.140625" style="40" customWidth="1"/>
    <col min="12039" max="12039" width="1" style="40" customWidth="1"/>
    <col min="12040" max="12040" width="1.28515625" style="40" customWidth="1"/>
    <col min="12041" max="12041" width="2.28515625" style="40" customWidth="1"/>
    <col min="12042" max="12043" width="1.140625" style="40" customWidth="1"/>
    <col min="12044" max="12044" width="2.28515625" style="40" customWidth="1"/>
    <col min="12045" max="12045" width="1.140625" style="40" customWidth="1"/>
    <col min="12046" max="12046" width="2.28515625" style="40" customWidth="1"/>
    <col min="12047" max="12047" width="6.85546875" style="40" customWidth="1"/>
    <col min="12048" max="12048" width="1.140625" style="40" customWidth="1"/>
    <col min="12049" max="12049" width="3.42578125" style="40" customWidth="1"/>
    <col min="12050" max="12051" width="1.7109375" style="40" customWidth="1"/>
    <col min="12052" max="12052" width="3.42578125" style="40" customWidth="1"/>
    <col min="12053" max="12053" width="2.28515625" style="40" customWidth="1"/>
    <col min="12054" max="12055" width="1.140625" style="40" customWidth="1"/>
    <col min="12056" max="12056" width="6.85546875" style="40" customWidth="1"/>
    <col min="12057" max="12057" width="1.140625" style="40" customWidth="1"/>
    <col min="12058" max="12058" width="10.28515625" style="40" customWidth="1"/>
    <col min="12059" max="12059" width="1.140625" style="40" customWidth="1"/>
    <col min="12060" max="12060" width="5" style="40" customWidth="1"/>
    <col min="12061" max="12061" width="1.85546875" style="40" customWidth="1"/>
    <col min="12062" max="12063" width="1.140625" style="40" customWidth="1"/>
    <col min="12064" max="12064" width="9.140625" style="40" customWidth="1"/>
    <col min="12065" max="12065" width="1.140625" style="40" customWidth="1"/>
    <col min="12066" max="12066" width="6.85546875" style="40" customWidth="1"/>
    <col min="12067" max="12067" width="3.42578125" style="40" customWidth="1"/>
    <col min="12068" max="12068" width="1.140625" style="40" customWidth="1"/>
    <col min="12069" max="12069" width="8" style="40" customWidth="1"/>
    <col min="12070" max="12070" width="1.140625" style="40" customWidth="1"/>
    <col min="12071" max="12071" width="2.28515625" style="40" customWidth="1"/>
    <col min="12072" max="12072" width="5.7109375" style="40" customWidth="1"/>
    <col min="12073" max="12073" width="2.28515625" style="40" customWidth="1"/>
    <col min="12074" max="12074" width="5.7109375" style="40" customWidth="1"/>
    <col min="12075" max="12076" width="2.28515625" style="40" customWidth="1"/>
    <col min="12077" max="12077" width="1.140625" style="40" customWidth="1"/>
    <col min="12078" max="12078" width="5.7109375" style="40" customWidth="1"/>
    <col min="12079" max="12079" width="3.42578125" style="40" customWidth="1"/>
    <col min="12080" max="12080" width="1.140625" style="40" customWidth="1"/>
    <col min="12081" max="12081" width="3.140625" style="40" customWidth="1"/>
    <col min="12082" max="12082" width="3.7109375" style="40" customWidth="1"/>
    <col min="12083" max="12084" width="1.140625" style="40" customWidth="1"/>
    <col min="12085" max="12288" width="6.85546875" style="40" customWidth="1"/>
    <col min="12289" max="12289" width="2.28515625" style="40" customWidth="1"/>
    <col min="12290" max="12294" width="1.140625" style="40" customWidth="1"/>
    <col min="12295" max="12295" width="1" style="40" customWidth="1"/>
    <col min="12296" max="12296" width="1.28515625" style="40" customWidth="1"/>
    <col min="12297" max="12297" width="2.28515625" style="40" customWidth="1"/>
    <col min="12298" max="12299" width="1.140625" style="40" customWidth="1"/>
    <col min="12300" max="12300" width="2.28515625" style="40" customWidth="1"/>
    <col min="12301" max="12301" width="1.140625" style="40" customWidth="1"/>
    <col min="12302" max="12302" width="2.28515625" style="40" customWidth="1"/>
    <col min="12303" max="12303" width="6.85546875" style="40" customWidth="1"/>
    <col min="12304" max="12304" width="1.140625" style="40" customWidth="1"/>
    <col min="12305" max="12305" width="3.42578125" style="40" customWidth="1"/>
    <col min="12306" max="12307" width="1.7109375" style="40" customWidth="1"/>
    <col min="12308" max="12308" width="3.42578125" style="40" customWidth="1"/>
    <col min="12309" max="12309" width="2.28515625" style="40" customWidth="1"/>
    <col min="12310" max="12311" width="1.140625" style="40" customWidth="1"/>
    <col min="12312" max="12312" width="6.85546875" style="40" customWidth="1"/>
    <col min="12313" max="12313" width="1.140625" style="40" customWidth="1"/>
    <col min="12314" max="12314" width="10.28515625" style="40" customWidth="1"/>
    <col min="12315" max="12315" width="1.140625" style="40" customWidth="1"/>
    <col min="12316" max="12316" width="5" style="40" customWidth="1"/>
    <col min="12317" max="12317" width="1.85546875" style="40" customWidth="1"/>
    <col min="12318" max="12319" width="1.140625" style="40" customWidth="1"/>
    <col min="12320" max="12320" width="9.140625" style="40" customWidth="1"/>
    <col min="12321" max="12321" width="1.140625" style="40" customWidth="1"/>
    <col min="12322" max="12322" width="6.85546875" style="40" customWidth="1"/>
    <col min="12323" max="12323" width="3.42578125" style="40" customWidth="1"/>
    <col min="12324" max="12324" width="1.140625" style="40" customWidth="1"/>
    <col min="12325" max="12325" width="8" style="40" customWidth="1"/>
    <col min="12326" max="12326" width="1.140625" style="40" customWidth="1"/>
    <col min="12327" max="12327" width="2.28515625" style="40" customWidth="1"/>
    <col min="12328" max="12328" width="5.7109375" style="40" customWidth="1"/>
    <col min="12329" max="12329" width="2.28515625" style="40" customWidth="1"/>
    <col min="12330" max="12330" width="5.7109375" style="40" customWidth="1"/>
    <col min="12331" max="12332" width="2.28515625" style="40" customWidth="1"/>
    <col min="12333" max="12333" width="1.140625" style="40" customWidth="1"/>
    <col min="12334" max="12334" width="5.7109375" style="40" customWidth="1"/>
    <col min="12335" max="12335" width="3.42578125" style="40" customWidth="1"/>
    <col min="12336" max="12336" width="1.140625" style="40" customWidth="1"/>
    <col min="12337" max="12337" width="3.140625" style="40" customWidth="1"/>
    <col min="12338" max="12338" width="3.7109375" style="40" customWidth="1"/>
    <col min="12339" max="12340" width="1.140625" style="40" customWidth="1"/>
    <col min="12341" max="12544" width="6.85546875" style="40" customWidth="1"/>
    <col min="12545" max="12545" width="2.28515625" style="40" customWidth="1"/>
    <col min="12546" max="12550" width="1.140625" style="40" customWidth="1"/>
    <col min="12551" max="12551" width="1" style="40" customWidth="1"/>
    <col min="12552" max="12552" width="1.28515625" style="40" customWidth="1"/>
    <col min="12553" max="12553" width="2.28515625" style="40" customWidth="1"/>
    <col min="12554" max="12555" width="1.140625" style="40" customWidth="1"/>
    <col min="12556" max="12556" width="2.28515625" style="40" customWidth="1"/>
    <col min="12557" max="12557" width="1.140625" style="40" customWidth="1"/>
    <col min="12558" max="12558" width="2.28515625" style="40" customWidth="1"/>
    <col min="12559" max="12559" width="6.85546875" style="40" customWidth="1"/>
    <col min="12560" max="12560" width="1.140625" style="40" customWidth="1"/>
    <col min="12561" max="12561" width="3.42578125" style="40" customWidth="1"/>
    <col min="12562" max="12563" width="1.7109375" style="40" customWidth="1"/>
    <col min="12564" max="12564" width="3.42578125" style="40" customWidth="1"/>
    <col min="12565" max="12565" width="2.28515625" style="40" customWidth="1"/>
    <col min="12566" max="12567" width="1.140625" style="40" customWidth="1"/>
    <col min="12568" max="12568" width="6.85546875" style="40" customWidth="1"/>
    <col min="12569" max="12569" width="1.140625" style="40" customWidth="1"/>
    <col min="12570" max="12570" width="10.28515625" style="40" customWidth="1"/>
    <col min="12571" max="12571" width="1.140625" style="40" customWidth="1"/>
    <col min="12572" max="12572" width="5" style="40" customWidth="1"/>
    <col min="12573" max="12573" width="1.85546875" style="40" customWidth="1"/>
    <col min="12574" max="12575" width="1.140625" style="40" customWidth="1"/>
    <col min="12576" max="12576" width="9.140625" style="40" customWidth="1"/>
    <col min="12577" max="12577" width="1.140625" style="40" customWidth="1"/>
    <col min="12578" max="12578" width="6.85546875" style="40" customWidth="1"/>
    <col min="12579" max="12579" width="3.42578125" style="40" customWidth="1"/>
    <col min="12580" max="12580" width="1.140625" style="40" customWidth="1"/>
    <col min="12581" max="12581" width="8" style="40" customWidth="1"/>
    <col min="12582" max="12582" width="1.140625" style="40" customWidth="1"/>
    <col min="12583" max="12583" width="2.28515625" style="40" customWidth="1"/>
    <col min="12584" max="12584" width="5.7109375" style="40" customWidth="1"/>
    <col min="12585" max="12585" width="2.28515625" style="40" customWidth="1"/>
    <col min="12586" max="12586" width="5.7109375" style="40" customWidth="1"/>
    <col min="12587" max="12588" width="2.28515625" style="40" customWidth="1"/>
    <col min="12589" max="12589" width="1.140625" style="40" customWidth="1"/>
    <col min="12590" max="12590" width="5.7109375" style="40" customWidth="1"/>
    <col min="12591" max="12591" width="3.42578125" style="40" customWidth="1"/>
    <col min="12592" max="12592" width="1.140625" style="40" customWidth="1"/>
    <col min="12593" max="12593" width="3.140625" style="40" customWidth="1"/>
    <col min="12594" max="12594" width="3.7109375" style="40" customWidth="1"/>
    <col min="12595" max="12596" width="1.140625" style="40" customWidth="1"/>
    <col min="12597" max="12800" width="6.85546875" style="40" customWidth="1"/>
    <col min="12801" max="12801" width="2.28515625" style="40" customWidth="1"/>
    <col min="12802" max="12806" width="1.140625" style="40" customWidth="1"/>
    <col min="12807" max="12807" width="1" style="40" customWidth="1"/>
    <col min="12808" max="12808" width="1.28515625" style="40" customWidth="1"/>
    <col min="12809" max="12809" width="2.28515625" style="40" customWidth="1"/>
    <col min="12810" max="12811" width="1.140625" style="40" customWidth="1"/>
    <col min="12812" max="12812" width="2.28515625" style="40" customWidth="1"/>
    <col min="12813" max="12813" width="1.140625" style="40" customWidth="1"/>
    <col min="12814" max="12814" width="2.28515625" style="40" customWidth="1"/>
    <col min="12815" max="12815" width="6.85546875" style="40" customWidth="1"/>
    <col min="12816" max="12816" width="1.140625" style="40" customWidth="1"/>
    <col min="12817" max="12817" width="3.42578125" style="40" customWidth="1"/>
    <col min="12818" max="12819" width="1.7109375" style="40" customWidth="1"/>
    <col min="12820" max="12820" width="3.42578125" style="40" customWidth="1"/>
    <col min="12821" max="12821" width="2.28515625" style="40" customWidth="1"/>
    <col min="12822" max="12823" width="1.140625" style="40" customWidth="1"/>
    <col min="12824" max="12824" width="6.85546875" style="40" customWidth="1"/>
    <col min="12825" max="12825" width="1.140625" style="40" customWidth="1"/>
    <col min="12826" max="12826" width="10.28515625" style="40" customWidth="1"/>
    <col min="12827" max="12827" width="1.140625" style="40" customWidth="1"/>
    <col min="12828" max="12828" width="5" style="40" customWidth="1"/>
    <col min="12829" max="12829" width="1.85546875" style="40" customWidth="1"/>
    <col min="12830" max="12831" width="1.140625" style="40" customWidth="1"/>
    <col min="12832" max="12832" width="9.140625" style="40" customWidth="1"/>
    <col min="12833" max="12833" width="1.140625" style="40" customWidth="1"/>
    <col min="12834" max="12834" width="6.85546875" style="40" customWidth="1"/>
    <col min="12835" max="12835" width="3.42578125" style="40" customWidth="1"/>
    <col min="12836" max="12836" width="1.140625" style="40" customWidth="1"/>
    <col min="12837" max="12837" width="8" style="40" customWidth="1"/>
    <col min="12838" max="12838" width="1.140625" style="40" customWidth="1"/>
    <col min="12839" max="12839" width="2.28515625" style="40" customWidth="1"/>
    <col min="12840" max="12840" width="5.7109375" style="40" customWidth="1"/>
    <col min="12841" max="12841" width="2.28515625" style="40" customWidth="1"/>
    <col min="12842" max="12842" width="5.7109375" style="40" customWidth="1"/>
    <col min="12843" max="12844" width="2.28515625" style="40" customWidth="1"/>
    <col min="12845" max="12845" width="1.140625" style="40" customWidth="1"/>
    <col min="12846" max="12846" width="5.7109375" style="40" customWidth="1"/>
    <col min="12847" max="12847" width="3.42578125" style="40" customWidth="1"/>
    <col min="12848" max="12848" width="1.140625" style="40" customWidth="1"/>
    <col min="12849" max="12849" width="3.140625" style="40" customWidth="1"/>
    <col min="12850" max="12850" width="3.7109375" style="40" customWidth="1"/>
    <col min="12851" max="12852" width="1.140625" style="40" customWidth="1"/>
    <col min="12853" max="13056" width="6.85546875" style="40" customWidth="1"/>
    <col min="13057" max="13057" width="2.28515625" style="40" customWidth="1"/>
    <col min="13058" max="13062" width="1.140625" style="40" customWidth="1"/>
    <col min="13063" max="13063" width="1" style="40" customWidth="1"/>
    <col min="13064" max="13064" width="1.28515625" style="40" customWidth="1"/>
    <col min="13065" max="13065" width="2.28515625" style="40" customWidth="1"/>
    <col min="13066" max="13067" width="1.140625" style="40" customWidth="1"/>
    <col min="13068" max="13068" width="2.28515625" style="40" customWidth="1"/>
    <col min="13069" max="13069" width="1.140625" style="40" customWidth="1"/>
    <col min="13070" max="13070" width="2.28515625" style="40" customWidth="1"/>
    <col min="13071" max="13071" width="6.85546875" style="40" customWidth="1"/>
    <col min="13072" max="13072" width="1.140625" style="40" customWidth="1"/>
    <col min="13073" max="13073" width="3.42578125" style="40" customWidth="1"/>
    <col min="13074" max="13075" width="1.7109375" style="40" customWidth="1"/>
    <col min="13076" max="13076" width="3.42578125" style="40" customWidth="1"/>
    <col min="13077" max="13077" width="2.28515625" style="40" customWidth="1"/>
    <col min="13078" max="13079" width="1.140625" style="40" customWidth="1"/>
    <col min="13080" max="13080" width="6.85546875" style="40" customWidth="1"/>
    <col min="13081" max="13081" width="1.140625" style="40" customWidth="1"/>
    <col min="13082" max="13082" width="10.28515625" style="40" customWidth="1"/>
    <col min="13083" max="13083" width="1.140625" style="40" customWidth="1"/>
    <col min="13084" max="13084" width="5" style="40" customWidth="1"/>
    <col min="13085" max="13085" width="1.85546875" style="40" customWidth="1"/>
    <col min="13086" max="13087" width="1.140625" style="40" customWidth="1"/>
    <col min="13088" max="13088" width="9.140625" style="40" customWidth="1"/>
    <col min="13089" max="13089" width="1.140625" style="40" customWidth="1"/>
    <col min="13090" max="13090" width="6.85546875" style="40" customWidth="1"/>
    <col min="13091" max="13091" width="3.42578125" style="40" customWidth="1"/>
    <col min="13092" max="13092" width="1.140625" style="40" customWidth="1"/>
    <col min="13093" max="13093" width="8" style="40" customWidth="1"/>
    <col min="13094" max="13094" width="1.140625" style="40" customWidth="1"/>
    <col min="13095" max="13095" width="2.28515625" style="40" customWidth="1"/>
    <col min="13096" max="13096" width="5.7109375" style="40" customWidth="1"/>
    <col min="13097" max="13097" width="2.28515625" style="40" customWidth="1"/>
    <col min="13098" max="13098" width="5.7109375" style="40" customWidth="1"/>
    <col min="13099" max="13100" width="2.28515625" style="40" customWidth="1"/>
    <col min="13101" max="13101" width="1.140625" style="40" customWidth="1"/>
    <col min="13102" max="13102" width="5.7109375" style="40" customWidth="1"/>
    <col min="13103" max="13103" width="3.42578125" style="40" customWidth="1"/>
    <col min="13104" max="13104" width="1.140625" style="40" customWidth="1"/>
    <col min="13105" max="13105" width="3.140625" style="40" customWidth="1"/>
    <col min="13106" max="13106" width="3.7109375" style="40" customWidth="1"/>
    <col min="13107" max="13108" width="1.140625" style="40" customWidth="1"/>
    <col min="13109" max="13312" width="6.85546875" style="40" customWidth="1"/>
    <col min="13313" max="13313" width="2.28515625" style="40" customWidth="1"/>
    <col min="13314" max="13318" width="1.140625" style="40" customWidth="1"/>
    <col min="13319" max="13319" width="1" style="40" customWidth="1"/>
    <col min="13320" max="13320" width="1.28515625" style="40" customWidth="1"/>
    <col min="13321" max="13321" width="2.28515625" style="40" customWidth="1"/>
    <col min="13322" max="13323" width="1.140625" style="40" customWidth="1"/>
    <col min="13324" max="13324" width="2.28515625" style="40" customWidth="1"/>
    <col min="13325" max="13325" width="1.140625" style="40" customWidth="1"/>
    <col min="13326" max="13326" width="2.28515625" style="40" customWidth="1"/>
    <col min="13327" max="13327" width="6.85546875" style="40" customWidth="1"/>
    <col min="13328" max="13328" width="1.140625" style="40" customWidth="1"/>
    <col min="13329" max="13329" width="3.42578125" style="40" customWidth="1"/>
    <col min="13330" max="13331" width="1.7109375" style="40" customWidth="1"/>
    <col min="13332" max="13332" width="3.42578125" style="40" customWidth="1"/>
    <col min="13333" max="13333" width="2.28515625" style="40" customWidth="1"/>
    <col min="13334" max="13335" width="1.140625" style="40" customWidth="1"/>
    <col min="13336" max="13336" width="6.85546875" style="40" customWidth="1"/>
    <col min="13337" max="13337" width="1.140625" style="40" customWidth="1"/>
    <col min="13338" max="13338" width="10.28515625" style="40" customWidth="1"/>
    <col min="13339" max="13339" width="1.140625" style="40" customWidth="1"/>
    <col min="13340" max="13340" width="5" style="40" customWidth="1"/>
    <col min="13341" max="13341" width="1.85546875" style="40" customWidth="1"/>
    <col min="13342" max="13343" width="1.140625" style="40" customWidth="1"/>
    <col min="13344" max="13344" width="9.140625" style="40" customWidth="1"/>
    <col min="13345" max="13345" width="1.140625" style="40" customWidth="1"/>
    <col min="13346" max="13346" width="6.85546875" style="40" customWidth="1"/>
    <col min="13347" max="13347" width="3.42578125" style="40" customWidth="1"/>
    <col min="13348" max="13348" width="1.140625" style="40" customWidth="1"/>
    <col min="13349" max="13349" width="8" style="40" customWidth="1"/>
    <col min="13350" max="13350" width="1.140625" style="40" customWidth="1"/>
    <col min="13351" max="13351" width="2.28515625" style="40" customWidth="1"/>
    <col min="13352" max="13352" width="5.7109375" style="40" customWidth="1"/>
    <col min="13353" max="13353" width="2.28515625" style="40" customWidth="1"/>
    <col min="13354" max="13354" width="5.7109375" style="40" customWidth="1"/>
    <col min="13355" max="13356" width="2.28515625" style="40" customWidth="1"/>
    <col min="13357" max="13357" width="1.140625" style="40" customWidth="1"/>
    <col min="13358" max="13358" width="5.7109375" style="40" customWidth="1"/>
    <col min="13359" max="13359" width="3.42578125" style="40" customWidth="1"/>
    <col min="13360" max="13360" width="1.140625" style="40" customWidth="1"/>
    <col min="13361" max="13361" width="3.140625" style="40" customWidth="1"/>
    <col min="13362" max="13362" width="3.7109375" style="40" customWidth="1"/>
    <col min="13363" max="13364" width="1.140625" style="40" customWidth="1"/>
    <col min="13365" max="13568" width="6.85546875" style="40" customWidth="1"/>
    <col min="13569" max="13569" width="2.28515625" style="40" customWidth="1"/>
    <col min="13570" max="13574" width="1.140625" style="40" customWidth="1"/>
    <col min="13575" max="13575" width="1" style="40" customWidth="1"/>
    <col min="13576" max="13576" width="1.28515625" style="40" customWidth="1"/>
    <col min="13577" max="13577" width="2.28515625" style="40" customWidth="1"/>
    <col min="13578" max="13579" width="1.140625" style="40" customWidth="1"/>
    <col min="13580" max="13580" width="2.28515625" style="40" customWidth="1"/>
    <col min="13581" max="13581" width="1.140625" style="40" customWidth="1"/>
    <col min="13582" max="13582" width="2.28515625" style="40" customWidth="1"/>
    <col min="13583" max="13583" width="6.85546875" style="40" customWidth="1"/>
    <col min="13584" max="13584" width="1.140625" style="40" customWidth="1"/>
    <col min="13585" max="13585" width="3.42578125" style="40" customWidth="1"/>
    <col min="13586" max="13587" width="1.7109375" style="40" customWidth="1"/>
    <col min="13588" max="13588" width="3.42578125" style="40" customWidth="1"/>
    <col min="13589" max="13589" width="2.28515625" style="40" customWidth="1"/>
    <col min="13590" max="13591" width="1.140625" style="40" customWidth="1"/>
    <col min="13592" max="13592" width="6.85546875" style="40" customWidth="1"/>
    <col min="13593" max="13593" width="1.140625" style="40" customWidth="1"/>
    <col min="13594" max="13594" width="10.28515625" style="40" customWidth="1"/>
    <col min="13595" max="13595" width="1.140625" style="40" customWidth="1"/>
    <col min="13596" max="13596" width="5" style="40" customWidth="1"/>
    <col min="13597" max="13597" width="1.85546875" style="40" customWidth="1"/>
    <col min="13598" max="13599" width="1.140625" style="40" customWidth="1"/>
    <col min="13600" max="13600" width="9.140625" style="40" customWidth="1"/>
    <col min="13601" max="13601" width="1.140625" style="40" customWidth="1"/>
    <col min="13602" max="13602" width="6.85546875" style="40" customWidth="1"/>
    <col min="13603" max="13603" width="3.42578125" style="40" customWidth="1"/>
    <col min="13604" max="13604" width="1.140625" style="40" customWidth="1"/>
    <col min="13605" max="13605" width="8" style="40" customWidth="1"/>
    <col min="13606" max="13606" width="1.140625" style="40" customWidth="1"/>
    <col min="13607" max="13607" width="2.28515625" style="40" customWidth="1"/>
    <col min="13608" max="13608" width="5.7109375" style="40" customWidth="1"/>
    <col min="13609" max="13609" width="2.28515625" style="40" customWidth="1"/>
    <col min="13610" max="13610" width="5.7109375" style="40" customWidth="1"/>
    <col min="13611" max="13612" width="2.28515625" style="40" customWidth="1"/>
    <col min="13613" max="13613" width="1.140625" style="40" customWidth="1"/>
    <col min="13614" max="13614" width="5.7109375" style="40" customWidth="1"/>
    <col min="13615" max="13615" width="3.42578125" style="40" customWidth="1"/>
    <col min="13616" max="13616" width="1.140625" style="40" customWidth="1"/>
    <col min="13617" max="13617" width="3.140625" style="40" customWidth="1"/>
    <col min="13618" max="13618" width="3.7109375" style="40" customWidth="1"/>
    <col min="13619" max="13620" width="1.140625" style="40" customWidth="1"/>
    <col min="13621" max="13824" width="6.85546875" style="40" customWidth="1"/>
    <col min="13825" max="13825" width="2.28515625" style="40" customWidth="1"/>
    <col min="13826" max="13830" width="1.140625" style="40" customWidth="1"/>
    <col min="13831" max="13831" width="1" style="40" customWidth="1"/>
    <col min="13832" max="13832" width="1.28515625" style="40" customWidth="1"/>
    <col min="13833" max="13833" width="2.28515625" style="40" customWidth="1"/>
    <col min="13834" max="13835" width="1.140625" style="40" customWidth="1"/>
    <col min="13836" max="13836" width="2.28515625" style="40" customWidth="1"/>
    <col min="13837" max="13837" width="1.140625" style="40" customWidth="1"/>
    <col min="13838" max="13838" width="2.28515625" style="40" customWidth="1"/>
    <col min="13839" max="13839" width="6.85546875" style="40" customWidth="1"/>
    <col min="13840" max="13840" width="1.140625" style="40" customWidth="1"/>
    <col min="13841" max="13841" width="3.42578125" style="40" customWidth="1"/>
    <col min="13842" max="13843" width="1.7109375" style="40" customWidth="1"/>
    <col min="13844" max="13844" width="3.42578125" style="40" customWidth="1"/>
    <col min="13845" max="13845" width="2.28515625" style="40" customWidth="1"/>
    <col min="13846" max="13847" width="1.140625" style="40" customWidth="1"/>
    <col min="13848" max="13848" width="6.85546875" style="40" customWidth="1"/>
    <col min="13849" max="13849" width="1.140625" style="40" customWidth="1"/>
    <col min="13850" max="13850" width="10.28515625" style="40" customWidth="1"/>
    <col min="13851" max="13851" width="1.140625" style="40" customWidth="1"/>
    <col min="13852" max="13852" width="5" style="40" customWidth="1"/>
    <col min="13853" max="13853" width="1.85546875" style="40" customWidth="1"/>
    <col min="13854" max="13855" width="1.140625" style="40" customWidth="1"/>
    <col min="13856" max="13856" width="9.140625" style="40" customWidth="1"/>
    <col min="13857" max="13857" width="1.140625" style="40" customWidth="1"/>
    <col min="13858" max="13858" width="6.85546875" style="40" customWidth="1"/>
    <col min="13859" max="13859" width="3.42578125" style="40" customWidth="1"/>
    <col min="13860" max="13860" width="1.140625" style="40" customWidth="1"/>
    <col min="13861" max="13861" width="8" style="40" customWidth="1"/>
    <col min="13862" max="13862" width="1.140625" style="40" customWidth="1"/>
    <col min="13863" max="13863" width="2.28515625" style="40" customWidth="1"/>
    <col min="13864" max="13864" width="5.7109375" style="40" customWidth="1"/>
    <col min="13865" max="13865" width="2.28515625" style="40" customWidth="1"/>
    <col min="13866" max="13866" width="5.7109375" style="40" customWidth="1"/>
    <col min="13867" max="13868" width="2.28515625" style="40" customWidth="1"/>
    <col min="13869" max="13869" width="1.140625" style="40" customWidth="1"/>
    <col min="13870" max="13870" width="5.7109375" style="40" customWidth="1"/>
    <col min="13871" max="13871" width="3.42578125" style="40" customWidth="1"/>
    <col min="13872" max="13872" width="1.140625" style="40" customWidth="1"/>
    <col min="13873" max="13873" width="3.140625" style="40" customWidth="1"/>
    <col min="13874" max="13874" width="3.7109375" style="40" customWidth="1"/>
    <col min="13875" max="13876" width="1.140625" style="40" customWidth="1"/>
    <col min="13877" max="14080" width="6.85546875" style="40" customWidth="1"/>
    <col min="14081" max="14081" width="2.28515625" style="40" customWidth="1"/>
    <col min="14082" max="14086" width="1.140625" style="40" customWidth="1"/>
    <col min="14087" max="14087" width="1" style="40" customWidth="1"/>
    <col min="14088" max="14088" width="1.28515625" style="40" customWidth="1"/>
    <col min="14089" max="14089" width="2.28515625" style="40" customWidth="1"/>
    <col min="14090" max="14091" width="1.140625" style="40" customWidth="1"/>
    <col min="14092" max="14092" width="2.28515625" style="40" customWidth="1"/>
    <col min="14093" max="14093" width="1.140625" style="40" customWidth="1"/>
    <col min="14094" max="14094" width="2.28515625" style="40" customWidth="1"/>
    <col min="14095" max="14095" width="6.85546875" style="40" customWidth="1"/>
    <col min="14096" max="14096" width="1.140625" style="40" customWidth="1"/>
    <col min="14097" max="14097" width="3.42578125" style="40" customWidth="1"/>
    <col min="14098" max="14099" width="1.7109375" style="40" customWidth="1"/>
    <col min="14100" max="14100" width="3.42578125" style="40" customWidth="1"/>
    <col min="14101" max="14101" width="2.28515625" style="40" customWidth="1"/>
    <col min="14102" max="14103" width="1.140625" style="40" customWidth="1"/>
    <col min="14104" max="14104" width="6.85546875" style="40" customWidth="1"/>
    <col min="14105" max="14105" width="1.140625" style="40" customWidth="1"/>
    <col min="14106" max="14106" width="10.28515625" style="40" customWidth="1"/>
    <col min="14107" max="14107" width="1.140625" style="40" customWidth="1"/>
    <col min="14108" max="14108" width="5" style="40" customWidth="1"/>
    <col min="14109" max="14109" width="1.85546875" style="40" customWidth="1"/>
    <col min="14110" max="14111" width="1.140625" style="40" customWidth="1"/>
    <col min="14112" max="14112" width="9.140625" style="40" customWidth="1"/>
    <col min="14113" max="14113" width="1.140625" style="40" customWidth="1"/>
    <col min="14114" max="14114" width="6.85546875" style="40" customWidth="1"/>
    <col min="14115" max="14115" width="3.42578125" style="40" customWidth="1"/>
    <col min="14116" max="14116" width="1.140625" style="40" customWidth="1"/>
    <col min="14117" max="14117" width="8" style="40" customWidth="1"/>
    <col min="14118" max="14118" width="1.140625" style="40" customWidth="1"/>
    <col min="14119" max="14119" width="2.28515625" style="40" customWidth="1"/>
    <col min="14120" max="14120" width="5.7109375" style="40" customWidth="1"/>
    <col min="14121" max="14121" width="2.28515625" style="40" customWidth="1"/>
    <col min="14122" max="14122" width="5.7109375" style="40" customWidth="1"/>
    <col min="14123" max="14124" width="2.28515625" style="40" customWidth="1"/>
    <col min="14125" max="14125" width="1.140625" style="40" customWidth="1"/>
    <col min="14126" max="14126" width="5.7109375" style="40" customWidth="1"/>
    <col min="14127" max="14127" width="3.42578125" style="40" customWidth="1"/>
    <col min="14128" max="14128" width="1.140625" style="40" customWidth="1"/>
    <col min="14129" max="14129" width="3.140625" style="40" customWidth="1"/>
    <col min="14130" max="14130" width="3.7109375" style="40" customWidth="1"/>
    <col min="14131" max="14132" width="1.140625" style="40" customWidth="1"/>
    <col min="14133" max="14336" width="6.85546875" style="40" customWidth="1"/>
    <col min="14337" max="14337" width="2.28515625" style="40" customWidth="1"/>
    <col min="14338" max="14342" width="1.140625" style="40" customWidth="1"/>
    <col min="14343" max="14343" width="1" style="40" customWidth="1"/>
    <col min="14344" max="14344" width="1.28515625" style="40" customWidth="1"/>
    <col min="14345" max="14345" width="2.28515625" style="40" customWidth="1"/>
    <col min="14346" max="14347" width="1.140625" style="40" customWidth="1"/>
    <col min="14348" max="14348" width="2.28515625" style="40" customWidth="1"/>
    <col min="14349" max="14349" width="1.140625" style="40" customWidth="1"/>
    <col min="14350" max="14350" width="2.28515625" style="40" customWidth="1"/>
    <col min="14351" max="14351" width="6.85546875" style="40" customWidth="1"/>
    <col min="14352" max="14352" width="1.140625" style="40" customWidth="1"/>
    <col min="14353" max="14353" width="3.42578125" style="40" customWidth="1"/>
    <col min="14354" max="14355" width="1.7109375" style="40" customWidth="1"/>
    <col min="14356" max="14356" width="3.42578125" style="40" customWidth="1"/>
    <col min="14357" max="14357" width="2.28515625" style="40" customWidth="1"/>
    <col min="14358" max="14359" width="1.140625" style="40" customWidth="1"/>
    <col min="14360" max="14360" width="6.85546875" style="40" customWidth="1"/>
    <col min="14361" max="14361" width="1.140625" style="40" customWidth="1"/>
    <col min="14362" max="14362" width="10.28515625" style="40" customWidth="1"/>
    <col min="14363" max="14363" width="1.140625" style="40" customWidth="1"/>
    <col min="14364" max="14364" width="5" style="40" customWidth="1"/>
    <col min="14365" max="14365" width="1.85546875" style="40" customWidth="1"/>
    <col min="14366" max="14367" width="1.140625" style="40" customWidth="1"/>
    <col min="14368" max="14368" width="9.140625" style="40" customWidth="1"/>
    <col min="14369" max="14369" width="1.140625" style="40" customWidth="1"/>
    <col min="14370" max="14370" width="6.85546875" style="40" customWidth="1"/>
    <col min="14371" max="14371" width="3.42578125" style="40" customWidth="1"/>
    <col min="14372" max="14372" width="1.140625" style="40" customWidth="1"/>
    <col min="14373" max="14373" width="8" style="40" customWidth="1"/>
    <col min="14374" max="14374" width="1.140625" style="40" customWidth="1"/>
    <col min="14375" max="14375" width="2.28515625" style="40" customWidth="1"/>
    <col min="14376" max="14376" width="5.7109375" style="40" customWidth="1"/>
    <col min="14377" max="14377" width="2.28515625" style="40" customWidth="1"/>
    <col min="14378" max="14378" width="5.7109375" style="40" customWidth="1"/>
    <col min="14379" max="14380" width="2.28515625" style="40" customWidth="1"/>
    <col min="14381" max="14381" width="1.140625" style="40" customWidth="1"/>
    <col min="14382" max="14382" width="5.7109375" style="40" customWidth="1"/>
    <col min="14383" max="14383" width="3.42578125" style="40" customWidth="1"/>
    <col min="14384" max="14384" width="1.140625" style="40" customWidth="1"/>
    <col min="14385" max="14385" width="3.140625" style="40" customWidth="1"/>
    <col min="14386" max="14386" width="3.7109375" style="40" customWidth="1"/>
    <col min="14387" max="14388" width="1.140625" style="40" customWidth="1"/>
    <col min="14389" max="14592" width="6.85546875" style="40" customWidth="1"/>
    <col min="14593" max="14593" width="2.28515625" style="40" customWidth="1"/>
    <col min="14594" max="14598" width="1.140625" style="40" customWidth="1"/>
    <col min="14599" max="14599" width="1" style="40" customWidth="1"/>
    <col min="14600" max="14600" width="1.28515625" style="40" customWidth="1"/>
    <col min="14601" max="14601" width="2.28515625" style="40" customWidth="1"/>
    <col min="14602" max="14603" width="1.140625" style="40" customWidth="1"/>
    <col min="14604" max="14604" width="2.28515625" style="40" customWidth="1"/>
    <col min="14605" max="14605" width="1.140625" style="40" customWidth="1"/>
    <col min="14606" max="14606" width="2.28515625" style="40" customWidth="1"/>
    <col min="14607" max="14607" width="6.85546875" style="40" customWidth="1"/>
    <col min="14608" max="14608" width="1.140625" style="40" customWidth="1"/>
    <col min="14609" max="14609" width="3.42578125" style="40" customWidth="1"/>
    <col min="14610" max="14611" width="1.7109375" style="40" customWidth="1"/>
    <col min="14612" max="14612" width="3.42578125" style="40" customWidth="1"/>
    <col min="14613" max="14613" width="2.28515625" style="40" customWidth="1"/>
    <col min="14614" max="14615" width="1.140625" style="40" customWidth="1"/>
    <col min="14616" max="14616" width="6.85546875" style="40" customWidth="1"/>
    <col min="14617" max="14617" width="1.140625" style="40" customWidth="1"/>
    <col min="14618" max="14618" width="10.28515625" style="40" customWidth="1"/>
    <col min="14619" max="14619" width="1.140625" style="40" customWidth="1"/>
    <col min="14620" max="14620" width="5" style="40" customWidth="1"/>
    <col min="14621" max="14621" width="1.85546875" style="40" customWidth="1"/>
    <col min="14622" max="14623" width="1.140625" style="40" customWidth="1"/>
    <col min="14624" max="14624" width="9.140625" style="40" customWidth="1"/>
    <col min="14625" max="14625" width="1.140625" style="40" customWidth="1"/>
    <col min="14626" max="14626" width="6.85546875" style="40" customWidth="1"/>
    <col min="14627" max="14627" width="3.42578125" style="40" customWidth="1"/>
    <col min="14628" max="14628" width="1.140625" style="40" customWidth="1"/>
    <col min="14629" max="14629" width="8" style="40" customWidth="1"/>
    <col min="14630" max="14630" width="1.140625" style="40" customWidth="1"/>
    <col min="14631" max="14631" width="2.28515625" style="40" customWidth="1"/>
    <col min="14632" max="14632" width="5.7109375" style="40" customWidth="1"/>
    <col min="14633" max="14633" width="2.28515625" style="40" customWidth="1"/>
    <col min="14634" max="14634" width="5.7109375" style="40" customWidth="1"/>
    <col min="14635" max="14636" width="2.28515625" style="40" customWidth="1"/>
    <col min="14637" max="14637" width="1.140625" style="40" customWidth="1"/>
    <col min="14638" max="14638" width="5.7109375" style="40" customWidth="1"/>
    <col min="14639" max="14639" width="3.42578125" style="40" customWidth="1"/>
    <col min="14640" max="14640" width="1.140625" style="40" customWidth="1"/>
    <col min="14641" max="14641" width="3.140625" style="40" customWidth="1"/>
    <col min="14642" max="14642" width="3.7109375" style="40" customWidth="1"/>
    <col min="14643" max="14644" width="1.140625" style="40" customWidth="1"/>
    <col min="14645" max="14848" width="6.85546875" style="40" customWidth="1"/>
    <col min="14849" max="14849" width="2.28515625" style="40" customWidth="1"/>
    <col min="14850" max="14854" width="1.140625" style="40" customWidth="1"/>
    <col min="14855" max="14855" width="1" style="40" customWidth="1"/>
    <col min="14856" max="14856" width="1.28515625" style="40" customWidth="1"/>
    <col min="14857" max="14857" width="2.28515625" style="40" customWidth="1"/>
    <col min="14858" max="14859" width="1.140625" style="40" customWidth="1"/>
    <col min="14860" max="14860" width="2.28515625" style="40" customWidth="1"/>
    <col min="14861" max="14861" width="1.140625" style="40" customWidth="1"/>
    <col min="14862" max="14862" width="2.28515625" style="40" customWidth="1"/>
    <col min="14863" max="14863" width="6.85546875" style="40" customWidth="1"/>
    <col min="14864" max="14864" width="1.140625" style="40" customWidth="1"/>
    <col min="14865" max="14865" width="3.42578125" style="40" customWidth="1"/>
    <col min="14866" max="14867" width="1.7109375" style="40" customWidth="1"/>
    <col min="14868" max="14868" width="3.42578125" style="40" customWidth="1"/>
    <col min="14869" max="14869" width="2.28515625" style="40" customWidth="1"/>
    <col min="14870" max="14871" width="1.140625" style="40" customWidth="1"/>
    <col min="14872" max="14872" width="6.85546875" style="40" customWidth="1"/>
    <col min="14873" max="14873" width="1.140625" style="40" customWidth="1"/>
    <col min="14874" max="14874" width="10.28515625" style="40" customWidth="1"/>
    <col min="14875" max="14875" width="1.140625" style="40" customWidth="1"/>
    <col min="14876" max="14876" width="5" style="40" customWidth="1"/>
    <col min="14877" max="14877" width="1.85546875" style="40" customWidth="1"/>
    <col min="14878" max="14879" width="1.140625" style="40" customWidth="1"/>
    <col min="14880" max="14880" width="9.140625" style="40" customWidth="1"/>
    <col min="14881" max="14881" width="1.140625" style="40" customWidth="1"/>
    <col min="14882" max="14882" width="6.85546875" style="40" customWidth="1"/>
    <col min="14883" max="14883" width="3.42578125" style="40" customWidth="1"/>
    <col min="14884" max="14884" width="1.140625" style="40" customWidth="1"/>
    <col min="14885" max="14885" width="8" style="40" customWidth="1"/>
    <col min="14886" max="14886" width="1.140625" style="40" customWidth="1"/>
    <col min="14887" max="14887" width="2.28515625" style="40" customWidth="1"/>
    <col min="14888" max="14888" width="5.7109375" style="40" customWidth="1"/>
    <col min="14889" max="14889" width="2.28515625" style="40" customWidth="1"/>
    <col min="14890" max="14890" width="5.7109375" style="40" customWidth="1"/>
    <col min="14891" max="14892" width="2.28515625" style="40" customWidth="1"/>
    <col min="14893" max="14893" width="1.140625" style="40" customWidth="1"/>
    <col min="14894" max="14894" width="5.7109375" style="40" customWidth="1"/>
    <col min="14895" max="14895" width="3.42578125" style="40" customWidth="1"/>
    <col min="14896" max="14896" width="1.140625" style="40" customWidth="1"/>
    <col min="14897" max="14897" width="3.140625" style="40" customWidth="1"/>
    <col min="14898" max="14898" width="3.7109375" style="40" customWidth="1"/>
    <col min="14899" max="14900" width="1.140625" style="40" customWidth="1"/>
    <col min="14901" max="15104" width="6.85546875" style="40" customWidth="1"/>
    <col min="15105" max="15105" width="2.28515625" style="40" customWidth="1"/>
    <col min="15106" max="15110" width="1.140625" style="40" customWidth="1"/>
    <col min="15111" max="15111" width="1" style="40" customWidth="1"/>
    <col min="15112" max="15112" width="1.28515625" style="40" customWidth="1"/>
    <col min="15113" max="15113" width="2.28515625" style="40" customWidth="1"/>
    <col min="15114" max="15115" width="1.140625" style="40" customWidth="1"/>
    <col min="15116" max="15116" width="2.28515625" style="40" customWidth="1"/>
    <col min="15117" max="15117" width="1.140625" style="40" customWidth="1"/>
    <col min="15118" max="15118" width="2.28515625" style="40" customWidth="1"/>
    <col min="15119" max="15119" width="6.85546875" style="40" customWidth="1"/>
    <col min="15120" max="15120" width="1.140625" style="40" customWidth="1"/>
    <col min="15121" max="15121" width="3.42578125" style="40" customWidth="1"/>
    <col min="15122" max="15123" width="1.7109375" style="40" customWidth="1"/>
    <col min="15124" max="15124" width="3.42578125" style="40" customWidth="1"/>
    <col min="15125" max="15125" width="2.28515625" style="40" customWidth="1"/>
    <col min="15126" max="15127" width="1.140625" style="40" customWidth="1"/>
    <col min="15128" max="15128" width="6.85546875" style="40" customWidth="1"/>
    <col min="15129" max="15129" width="1.140625" style="40" customWidth="1"/>
    <col min="15130" max="15130" width="10.28515625" style="40" customWidth="1"/>
    <col min="15131" max="15131" width="1.140625" style="40" customWidth="1"/>
    <col min="15132" max="15132" width="5" style="40" customWidth="1"/>
    <col min="15133" max="15133" width="1.85546875" style="40" customWidth="1"/>
    <col min="15134" max="15135" width="1.140625" style="40" customWidth="1"/>
    <col min="15136" max="15136" width="9.140625" style="40" customWidth="1"/>
    <col min="15137" max="15137" width="1.140625" style="40" customWidth="1"/>
    <col min="15138" max="15138" width="6.85546875" style="40" customWidth="1"/>
    <col min="15139" max="15139" width="3.42578125" style="40" customWidth="1"/>
    <col min="15140" max="15140" width="1.140625" style="40" customWidth="1"/>
    <col min="15141" max="15141" width="8" style="40" customWidth="1"/>
    <col min="15142" max="15142" width="1.140625" style="40" customWidth="1"/>
    <col min="15143" max="15143" width="2.28515625" style="40" customWidth="1"/>
    <col min="15144" max="15144" width="5.7109375" style="40" customWidth="1"/>
    <col min="15145" max="15145" width="2.28515625" style="40" customWidth="1"/>
    <col min="15146" max="15146" width="5.7109375" style="40" customWidth="1"/>
    <col min="15147" max="15148" width="2.28515625" style="40" customWidth="1"/>
    <col min="15149" max="15149" width="1.140625" style="40" customWidth="1"/>
    <col min="15150" max="15150" width="5.7109375" style="40" customWidth="1"/>
    <col min="15151" max="15151" width="3.42578125" style="40" customWidth="1"/>
    <col min="15152" max="15152" width="1.140625" style="40" customWidth="1"/>
    <col min="15153" max="15153" width="3.140625" style="40" customWidth="1"/>
    <col min="15154" max="15154" width="3.7109375" style="40" customWidth="1"/>
    <col min="15155" max="15156" width="1.140625" style="40" customWidth="1"/>
    <col min="15157" max="15360" width="6.85546875" style="40" customWidth="1"/>
    <col min="15361" max="15361" width="2.28515625" style="40" customWidth="1"/>
    <col min="15362" max="15366" width="1.140625" style="40" customWidth="1"/>
    <col min="15367" max="15367" width="1" style="40" customWidth="1"/>
    <col min="15368" max="15368" width="1.28515625" style="40" customWidth="1"/>
    <col min="15369" max="15369" width="2.28515625" style="40" customWidth="1"/>
    <col min="15370" max="15371" width="1.140625" style="40" customWidth="1"/>
    <col min="15372" max="15372" width="2.28515625" style="40" customWidth="1"/>
    <col min="15373" max="15373" width="1.140625" style="40" customWidth="1"/>
    <col min="15374" max="15374" width="2.28515625" style="40" customWidth="1"/>
    <col min="15375" max="15375" width="6.85546875" style="40" customWidth="1"/>
    <col min="15376" max="15376" width="1.140625" style="40" customWidth="1"/>
    <col min="15377" max="15377" width="3.42578125" style="40" customWidth="1"/>
    <col min="15378" max="15379" width="1.7109375" style="40" customWidth="1"/>
    <col min="15380" max="15380" width="3.42578125" style="40" customWidth="1"/>
    <col min="15381" max="15381" width="2.28515625" style="40" customWidth="1"/>
    <col min="15382" max="15383" width="1.140625" style="40" customWidth="1"/>
    <col min="15384" max="15384" width="6.85546875" style="40" customWidth="1"/>
    <col min="15385" max="15385" width="1.140625" style="40" customWidth="1"/>
    <col min="15386" max="15386" width="10.28515625" style="40" customWidth="1"/>
    <col min="15387" max="15387" width="1.140625" style="40" customWidth="1"/>
    <col min="15388" max="15388" width="5" style="40" customWidth="1"/>
    <col min="15389" max="15389" width="1.85546875" style="40" customWidth="1"/>
    <col min="15390" max="15391" width="1.140625" style="40" customWidth="1"/>
    <col min="15392" max="15392" width="9.140625" style="40" customWidth="1"/>
    <col min="15393" max="15393" width="1.140625" style="40" customWidth="1"/>
    <col min="15394" max="15394" width="6.85546875" style="40" customWidth="1"/>
    <col min="15395" max="15395" width="3.42578125" style="40" customWidth="1"/>
    <col min="15396" max="15396" width="1.140625" style="40" customWidth="1"/>
    <col min="15397" max="15397" width="8" style="40" customWidth="1"/>
    <col min="15398" max="15398" width="1.140625" style="40" customWidth="1"/>
    <col min="15399" max="15399" width="2.28515625" style="40" customWidth="1"/>
    <col min="15400" max="15400" width="5.7109375" style="40" customWidth="1"/>
    <col min="15401" max="15401" width="2.28515625" style="40" customWidth="1"/>
    <col min="15402" max="15402" width="5.7109375" style="40" customWidth="1"/>
    <col min="15403" max="15404" width="2.28515625" style="40" customWidth="1"/>
    <col min="15405" max="15405" width="1.140625" style="40" customWidth="1"/>
    <col min="15406" max="15406" width="5.7109375" style="40" customWidth="1"/>
    <col min="15407" max="15407" width="3.42578125" style="40" customWidth="1"/>
    <col min="15408" max="15408" width="1.140625" style="40" customWidth="1"/>
    <col min="15409" max="15409" width="3.140625" style="40" customWidth="1"/>
    <col min="15410" max="15410" width="3.7109375" style="40" customWidth="1"/>
    <col min="15411" max="15412" width="1.140625" style="40" customWidth="1"/>
    <col min="15413" max="15616" width="6.85546875" style="40" customWidth="1"/>
    <col min="15617" max="15617" width="2.28515625" style="40" customWidth="1"/>
    <col min="15618" max="15622" width="1.140625" style="40" customWidth="1"/>
    <col min="15623" max="15623" width="1" style="40" customWidth="1"/>
    <col min="15624" max="15624" width="1.28515625" style="40" customWidth="1"/>
    <col min="15625" max="15625" width="2.28515625" style="40" customWidth="1"/>
    <col min="15626" max="15627" width="1.140625" style="40" customWidth="1"/>
    <col min="15628" max="15628" width="2.28515625" style="40" customWidth="1"/>
    <col min="15629" max="15629" width="1.140625" style="40" customWidth="1"/>
    <col min="15630" max="15630" width="2.28515625" style="40" customWidth="1"/>
    <col min="15631" max="15631" width="6.85546875" style="40" customWidth="1"/>
    <col min="15632" max="15632" width="1.140625" style="40" customWidth="1"/>
    <col min="15633" max="15633" width="3.42578125" style="40" customWidth="1"/>
    <col min="15634" max="15635" width="1.7109375" style="40" customWidth="1"/>
    <col min="15636" max="15636" width="3.42578125" style="40" customWidth="1"/>
    <col min="15637" max="15637" width="2.28515625" style="40" customWidth="1"/>
    <col min="15638" max="15639" width="1.140625" style="40" customWidth="1"/>
    <col min="15640" max="15640" width="6.85546875" style="40" customWidth="1"/>
    <col min="15641" max="15641" width="1.140625" style="40" customWidth="1"/>
    <col min="15642" max="15642" width="10.28515625" style="40" customWidth="1"/>
    <col min="15643" max="15643" width="1.140625" style="40" customWidth="1"/>
    <col min="15644" max="15644" width="5" style="40" customWidth="1"/>
    <col min="15645" max="15645" width="1.85546875" style="40" customWidth="1"/>
    <col min="15646" max="15647" width="1.140625" style="40" customWidth="1"/>
    <col min="15648" max="15648" width="9.140625" style="40" customWidth="1"/>
    <col min="15649" max="15649" width="1.140625" style="40" customWidth="1"/>
    <col min="15650" max="15650" width="6.85546875" style="40" customWidth="1"/>
    <col min="15651" max="15651" width="3.42578125" style="40" customWidth="1"/>
    <col min="15652" max="15652" width="1.140625" style="40" customWidth="1"/>
    <col min="15653" max="15653" width="8" style="40" customWidth="1"/>
    <col min="15654" max="15654" width="1.140625" style="40" customWidth="1"/>
    <col min="15655" max="15655" width="2.28515625" style="40" customWidth="1"/>
    <col min="15656" max="15656" width="5.7109375" style="40" customWidth="1"/>
    <col min="15657" max="15657" width="2.28515625" style="40" customWidth="1"/>
    <col min="15658" max="15658" width="5.7109375" style="40" customWidth="1"/>
    <col min="15659" max="15660" width="2.28515625" style="40" customWidth="1"/>
    <col min="15661" max="15661" width="1.140625" style="40" customWidth="1"/>
    <col min="15662" max="15662" width="5.7109375" style="40" customWidth="1"/>
    <col min="15663" max="15663" width="3.42578125" style="40" customWidth="1"/>
    <col min="15664" max="15664" width="1.140625" style="40" customWidth="1"/>
    <col min="15665" max="15665" width="3.140625" style="40" customWidth="1"/>
    <col min="15666" max="15666" width="3.7109375" style="40" customWidth="1"/>
    <col min="15667" max="15668" width="1.140625" style="40" customWidth="1"/>
    <col min="15669" max="15872" width="6.85546875" style="40" customWidth="1"/>
    <col min="15873" max="15873" width="2.28515625" style="40" customWidth="1"/>
    <col min="15874" max="15878" width="1.140625" style="40" customWidth="1"/>
    <col min="15879" max="15879" width="1" style="40" customWidth="1"/>
    <col min="15880" max="15880" width="1.28515625" style="40" customWidth="1"/>
    <col min="15881" max="15881" width="2.28515625" style="40" customWidth="1"/>
    <col min="15882" max="15883" width="1.140625" style="40" customWidth="1"/>
    <col min="15884" max="15884" width="2.28515625" style="40" customWidth="1"/>
    <col min="15885" max="15885" width="1.140625" style="40" customWidth="1"/>
    <col min="15886" max="15886" width="2.28515625" style="40" customWidth="1"/>
    <col min="15887" max="15887" width="6.85546875" style="40" customWidth="1"/>
    <col min="15888" max="15888" width="1.140625" style="40" customWidth="1"/>
    <col min="15889" max="15889" width="3.42578125" style="40" customWidth="1"/>
    <col min="15890" max="15891" width="1.7109375" style="40" customWidth="1"/>
    <col min="15892" max="15892" width="3.42578125" style="40" customWidth="1"/>
    <col min="15893" max="15893" width="2.28515625" style="40" customWidth="1"/>
    <col min="15894" max="15895" width="1.140625" style="40" customWidth="1"/>
    <col min="15896" max="15896" width="6.85546875" style="40" customWidth="1"/>
    <col min="15897" max="15897" width="1.140625" style="40" customWidth="1"/>
    <col min="15898" max="15898" width="10.28515625" style="40" customWidth="1"/>
    <col min="15899" max="15899" width="1.140625" style="40" customWidth="1"/>
    <col min="15900" max="15900" width="5" style="40" customWidth="1"/>
    <col min="15901" max="15901" width="1.85546875" style="40" customWidth="1"/>
    <col min="15902" max="15903" width="1.140625" style="40" customWidth="1"/>
    <col min="15904" max="15904" width="9.140625" style="40" customWidth="1"/>
    <col min="15905" max="15905" width="1.140625" style="40" customWidth="1"/>
    <col min="15906" max="15906" width="6.85546875" style="40" customWidth="1"/>
    <col min="15907" max="15907" width="3.42578125" style="40" customWidth="1"/>
    <col min="15908" max="15908" width="1.140625" style="40" customWidth="1"/>
    <col min="15909" max="15909" width="8" style="40" customWidth="1"/>
    <col min="15910" max="15910" width="1.140625" style="40" customWidth="1"/>
    <col min="15911" max="15911" width="2.28515625" style="40" customWidth="1"/>
    <col min="15912" max="15912" width="5.7109375" style="40" customWidth="1"/>
    <col min="15913" max="15913" width="2.28515625" style="40" customWidth="1"/>
    <col min="15914" max="15914" width="5.7109375" style="40" customWidth="1"/>
    <col min="15915" max="15916" width="2.28515625" style="40" customWidth="1"/>
    <col min="15917" max="15917" width="1.140625" style="40" customWidth="1"/>
    <col min="15918" max="15918" width="5.7109375" style="40" customWidth="1"/>
    <col min="15919" max="15919" width="3.42578125" style="40" customWidth="1"/>
    <col min="15920" max="15920" width="1.140625" style="40" customWidth="1"/>
    <col min="15921" max="15921" width="3.140625" style="40" customWidth="1"/>
    <col min="15922" max="15922" width="3.7109375" style="40" customWidth="1"/>
    <col min="15923" max="15924" width="1.140625" style="40" customWidth="1"/>
    <col min="15925" max="16128" width="6.85546875" style="40" customWidth="1"/>
    <col min="16129" max="16129" width="2.28515625" style="40" customWidth="1"/>
    <col min="16130" max="16134" width="1.140625" style="40" customWidth="1"/>
    <col min="16135" max="16135" width="1" style="40" customWidth="1"/>
    <col min="16136" max="16136" width="1.28515625" style="40" customWidth="1"/>
    <col min="16137" max="16137" width="2.28515625" style="40" customWidth="1"/>
    <col min="16138" max="16139" width="1.140625" style="40" customWidth="1"/>
    <col min="16140" max="16140" width="2.28515625" style="40" customWidth="1"/>
    <col min="16141" max="16141" width="1.140625" style="40" customWidth="1"/>
    <col min="16142" max="16142" width="2.28515625" style="40" customWidth="1"/>
    <col min="16143" max="16143" width="6.85546875" style="40" customWidth="1"/>
    <col min="16144" max="16144" width="1.140625" style="40" customWidth="1"/>
    <col min="16145" max="16145" width="3.42578125" style="40" customWidth="1"/>
    <col min="16146" max="16147" width="1.7109375" style="40" customWidth="1"/>
    <col min="16148" max="16148" width="3.42578125" style="40" customWidth="1"/>
    <col min="16149" max="16149" width="2.28515625" style="40" customWidth="1"/>
    <col min="16150" max="16151" width="1.140625" style="40" customWidth="1"/>
    <col min="16152" max="16152" width="6.85546875" style="40" customWidth="1"/>
    <col min="16153" max="16153" width="1.140625" style="40" customWidth="1"/>
    <col min="16154" max="16154" width="10.28515625" style="40" customWidth="1"/>
    <col min="16155" max="16155" width="1.140625" style="40" customWidth="1"/>
    <col min="16156" max="16156" width="5" style="40" customWidth="1"/>
    <col min="16157" max="16157" width="1.85546875" style="40" customWidth="1"/>
    <col min="16158" max="16159" width="1.140625" style="40" customWidth="1"/>
    <col min="16160" max="16160" width="9.140625" style="40" customWidth="1"/>
    <col min="16161" max="16161" width="1.140625" style="40" customWidth="1"/>
    <col min="16162" max="16162" width="6.85546875" style="40" customWidth="1"/>
    <col min="16163" max="16163" width="3.42578125" style="40" customWidth="1"/>
    <col min="16164" max="16164" width="1.140625" style="40" customWidth="1"/>
    <col min="16165" max="16165" width="8" style="40" customWidth="1"/>
    <col min="16166" max="16166" width="1.140625" style="40" customWidth="1"/>
    <col min="16167" max="16167" width="2.28515625" style="40" customWidth="1"/>
    <col min="16168" max="16168" width="5.7109375" style="40" customWidth="1"/>
    <col min="16169" max="16169" width="2.28515625" style="40" customWidth="1"/>
    <col min="16170" max="16170" width="5.7109375" style="40" customWidth="1"/>
    <col min="16171" max="16172" width="2.28515625" style="40" customWidth="1"/>
    <col min="16173" max="16173" width="1.140625" style="40" customWidth="1"/>
    <col min="16174" max="16174" width="5.7109375" style="40" customWidth="1"/>
    <col min="16175" max="16175" width="3.42578125" style="40" customWidth="1"/>
    <col min="16176" max="16176" width="1.140625" style="40" customWidth="1"/>
    <col min="16177" max="16177" width="3.140625" style="40" customWidth="1"/>
    <col min="16178" max="16178" width="3.7109375" style="40" customWidth="1"/>
    <col min="16179" max="16180" width="1.140625" style="40" customWidth="1"/>
    <col min="16181" max="16384" width="6.85546875" style="40" customWidth="1"/>
  </cols>
  <sheetData>
    <row r="1" spans="1:52" ht="6" customHeight="1" x14ac:dyDescent="0.25"/>
    <row r="2" spans="1:52" ht="13.5" customHeight="1" x14ac:dyDescent="0.25">
      <c r="D2" s="41" t="s">
        <v>110</v>
      </c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</row>
    <row r="3" spans="1:52" ht="13.5" customHeight="1" x14ac:dyDescent="0.25">
      <c r="D3" s="41" t="s">
        <v>111</v>
      </c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</row>
    <row r="4" spans="1:52" ht="6.75" customHeight="1" x14ac:dyDescent="0.25"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R4" s="42" t="s">
        <v>112</v>
      </c>
      <c r="AS4" s="42"/>
      <c r="AT4" s="42"/>
      <c r="AU4" s="43">
        <v>1</v>
      </c>
      <c r="AW4" s="42" t="s">
        <v>113</v>
      </c>
      <c r="AX4" s="44">
        <v>4</v>
      </c>
    </row>
    <row r="5" spans="1:52" ht="6.75" customHeight="1" x14ac:dyDescent="0.25">
      <c r="D5" s="41" t="s">
        <v>114</v>
      </c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R5" s="42"/>
      <c r="AS5" s="42"/>
      <c r="AT5" s="42"/>
      <c r="AU5" s="43"/>
      <c r="AW5" s="42"/>
      <c r="AX5" s="44"/>
    </row>
    <row r="6" spans="1:52" ht="13.5" customHeight="1" x14ac:dyDescent="0.25"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R6" s="42" t="s">
        <v>115</v>
      </c>
      <c r="AS6" s="42"/>
      <c r="AT6" s="42"/>
      <c r="AU6" s="45">
        <v>44314</v>
      </c>
      <c r="AV6" s="45"/>
      <c r="AW6" s="45"/>
      <c r="AX6" s="45"/>
    </row>
    <row r="7" spans="1:52" ht="13.5" customHeight="1" x14ac:dyDescent="0.25">
      <c r="D7" s="46" t="s">
        <v>116</v>
      </c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R7" s="42" t="s">
        <v>117</v>
      </c>
      <c r="AS7" s="42"/>
      <c r="AT7" s="42"/>
      <c r="AU7" s="47">
        <v>0.4782986111111111</v>
      </c>
      <c r="AV7" s="47"/>
      <c r="AW7" s="47"/>
      <c r="AX7" s="47"/>
    </row>
    <row r="8" spans="1:52" ht="13.5" customHeight="1" x14ac:dyDescent="0.25">
      <c r="D8" s="46" t="s">
        <v>118</v>
      </c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R8" s="42" t="s">
        <v>119</v>
      </c>
      <c r="AS8" s="42"/>
      <c r="AT8" s="42"/>
      <c r="AU8" s="48" t="s">
        <v>120</v>
      </c>
      <c r="AV8" s="48"/>
      <c r="AW8" s="48"/>
      <c r="AX8" s="48"/>
      <c r="AY8" s="48"/>
      <c r="AZ8" s="48"/>
    </row>
    <row r="9" spans="1:52" ht="6" customHeight="1" x14ac:dyDescent="0.25"/>
    <row r="10" spans="1:52" x14ac:dyDescent="0.25">
      <c r="D10" s="46" t="s">
        <v>121</v>
      </c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</row>
    <row r="11" spans="1:52" ht="6.75" customHeight="1" x14ac:dyDescent="0.25"/>
    <row r="12" spans="1:52" ht="13.5" customHeight="1" x14ac:dyDescent="0.25">
      <c r="A12" s="49" t="s">
        <v>122</v>
      </c>
      <c r="B12" s="49"/>
      <c r="C12" s="49"/>
      <c r="D12" s="49"/>
      <c r="E12" s="49"/>
      <c r="F12" s="49"/>
      <c r="G12" s="49"/>
      <c r="H12" s="49"/>
      <c r="I12" s="50" t="s">
        <v>123</v>
      </c>
      <c r="J12" s="50"/>
      <c r="K12" s="50"/>
      <c r="L12" s="50"/>
      <c r="M12" s="50"/>
      <c r="N12" s="50"/>
    </row>
    <row r="13" spans="1:52" ht="6" customHeight="1" x14ac:dyDescent="0.25"/>
    <row r="14" spans="1:52" ht="6.75" customHeight="1" x14ac:dyDescent="0.25">
      <c r="A14" s="51" t="s">
        <v>124</v>
      </c>
      <c r="B14" s="51"/>
      <c r="C14" s="51" t="s">
        <v>125</v>
      </c>
      <c r="D14" s="51"/>
      <c r="E14" s="51"/>
      <c r="F14" s="52" t="s">
        <v>126</v>
      </c>
      <c r="G14" s="52"/>
      <c r="H14" s="52"/>
      <c r="I14" s="51" t="s">
        <v>127</v>
      </c>
      <c r="J14" s="51"/>
      <c r="K14" s="51"/>
      <c r="L14" s="51"/>
    </row>
    <row r="15" spans="1:52" ht="6.75" customHeight="1" x14ac:dyDescent="0.25">
      <c r="A15" s="51"/>
      <c r="B15" s="51"/>
      <c r="C15" s="51"/>
      <c r="D15" s="51"/>
      <c r="E15" s="51"/>
      <c r="F15" s="52"/>
      <c r="G15" s="52"/>
      <c r="H15" s="52"/>
      <c r="I15" s="51"/>
      <c r="J15" s="51"/>
      <c r="K15" s="51"/>
      <c r="L15" s="51"/>
      <c r="N15" s="52" t="s">
        <v>128</v>
      </c>
      <c r="O15" s="52"/>
      <c r="P15" s="52"/>
      <c r="Q15" s="52"/>
      <c r="X15" s="52" t="s">
        <v>129</v>
      </c>
      <c r="Z15" s="52" t="s">
        <v>130</v>
      </c>
      <c r="AA15" s="52"/>
      <c r="AB15" s="52" t="s">
        <v>131</v>
      </c>
      <c r="AC15" s="52"/>
      <c r="AE15" s="52" t="s">
        <v>132</v>
      </c>
      <c r="AF15" s="52"/>
      <c r="AH15" s="52" t="s">
        <v>133</v>
      </c>
      <c r="AI15" s="52"/>
      <c r="AK15" s="52" t="s">
        <v>134</v>
      </c>
      <c r="AN15" s="52" t="s">
        <v>135</v>
      </c>
      <c r="AP15" s="52" t="s">
        <v>136</v>
      </c>
      <c r="AQ15" s="52"/>
      <c r="AR15" s="52"/>
      <c r="AT15" s="52" t="s">
        <v>137</v>
      </c>
      <c r="AU15" s="52"/>
      <c r="AW15" s="52" t="s">
        <v>138</v>
      </c>
      <c r="AX15" s="52"/>
      <c r="AY15" s="52"/>
    </row>
    <row r="16" spans="1:52" ht="6.75" customHeight="1" x14ac:dyDescent="0.25">
      <c r="N16" s="52"/>
      <c r="O16" s="52"/>
      <c r="P16" s="52"/>
      <c r="Q16" s="52"/>
      <c r="X16" s="52"/>
      <c r="Z16" s="52"/>
      <c r="AA16" s="52"/>
      <c r="AB16" s="52"/>
      <c r="AC16" s="52"/>
      <c r="AE16" s="52"/>
      <c r="AF16" s="52"/>
      <c r="AH16" s="52"/>
      <c r="AI16" s="52"/>
      <c r="AK16" s="52"/>
      <c r="AN16" s="52"/>
      <c r="AP16" s="52"/>
      <c r="AQ16" s="52"/>
      <c r="AR16" s="52"/>
      <c r="AT16" s="52"/>
      <c r="AU16" s="52"/>
      <c r="AW16" s="52"/>
      <c r="AX16" s="52"/>
      <c r="AY16" s="52"/>
    </row>
    <row r="17" spans="1:52" ht="5.25" customHeight="1" x14ac:dyDescent="0.25">
      <c r="A17" s="51" t="s">
        <v>139</v>
      </c>
      <c r="B17" s="51"/>
      <c r="C17" s="52" t="s">
        <v>140</v>
      </c>
      <c r="D17" s="52"/>
      <c r="E17" s="52"/>
      <c r="F17" s="52"/>
      <c r="H17" s="52" t="s">
        <v>141</v>
      </c>
      <c r="I17" s="52"/>
      <c r="AE17" s="52"/>
      <c r="AF17" s="52"/>
      <c r="AP17" s="52"/>
      <c r="AQ17" s="52"/>
      <c r="AR17" s="52"/>
      <c r="AT17" s="52"/>
      <c r="AU17" s="52"/>
      <c r="AW17" s="52"/>
      <c r="AX17" s="52"/>
      <c r="AY17" s="52"/>
    </row>
    <row r="18" spans="1:52" ht="7.5" customHeight="1" x14ac:dyDescent="0.25">
      <c r="A18" s="51"/>
      <c r="B18" s="51"/>
      <c r="C18" s="52"/>
      <c r="D18" s="52"/>
      <c r="E18" s="52"/>
      <c r="F18" s="52"/>
      <c r="H18" s="52"/>
      <c r="I18" s="52"/>
    </row>
    <row r="19" spans="1:52" ht="6" customHeight="1" x14ac:dyDescent="0.25"/>
    <row r="20" spans="1:52" ht="11.25" customHeight="1" x14ac:dyDescent="0.25">
      <c r="A20" s="49" t="s">
        <v>142</v>
      </c>
      <c r="B20" s="49"/>
      <c r="C20" s="49"/>
      <c r="D20" s="49"/>
      <c r="E20" s="49"/>
      <c r="F20" s="49"/>
      <c r="G20" s="49"/>
      <c r="H20" s="50" t="s">
        <v>143</v>
      </c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W20" s="53" t="s">
        <v>2</v>
      </c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</row>
    <row r="21" spans="1:52" ht="6" customHeight="1" x14ac:dyDescent="0.25"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3"/>
      <c r="AL21" s="53"/>
      <c r="AM21" s="53"/>
      <c r="AN21" s="53"/>
      <c r="AO21" s="53"/>
    </row>
    <row r="22" spans="1:52" ht="12" customHeight="1" x14ac:dyDescent="0.25">
      <c r="A22" s="54" t="s">
        <v>144</v>
      </c>
      <c r="B22" s="54"/>
      <c r="D22" s="55" t="s">
        <v>145</v>
      </c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</row>
    <row r="23" spans="1:52" ht="10.5" customHeight="1" x14ac:dyDescent="0.25">
      <c r="B23" s="54" t="s">
        <v>146</v>
      </c>
      <c r="C23" s="54"/>
      <c r="D23" s="54"/>
      <c r="E23" s="55" t="s">
        <v>147</v>
      </c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</row>
    <row r="24" spans="1:52" ht="10.5" customHeight="1" x14ac:dyDescent="0.25">
      <c r="D24" s="54" t="s">
        <v>148</v>
      </c>
      <c r="E24" s="54"/>
      <c r="F24" s="54"/>
      <c r="H24" s="55" t="s">
        <v>149</v>
      </c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</row>
    <row r="25" spans="1:52" ht="12" customHeight="1" x14ac:dyDescent="0.25">
      <c r="E25" s="54" t="s">
        <v>150</v>
      </c>
      <c r="F25" s="54"/>
      <c r="G25" s="54"/>
      <c r="I25" s="55" t="s">
        <v>151</v>
      </c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</row>
    <row r="26" spans="1:52" ht="10.5" customHeight="1" x14ac:dyDescent="0.25">
      <c r="H26" s="56" t="s">
        <v>148</v>
      </c>
      <c r="I26" s="56"/>
      <c r="K26" s="56" t="s">
        <v>151</v>
      </c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</row>
    <row r="27" spans="1:52" ht="9.75" customHeight="1" x14ac:dyDescent="0.25">
      <c r="C27" s="57" t="s">
        <v>152</v>
      </c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Q27" s="58">
        <v>11</v>
      </c>
      <c r="R27" s="58"/>
      <c r="V27" s="59">
        <v>0</v>
      </c>
      <c r="W27" s="59"/>
      <c r="X27" s="59"/>
      <c r="Y27" s="59"/>
      <c r="Z27" s="60">
        <v>1466683</v>
      </c>
      <c r="AA27" s="59">
        <v>1466683</v>
      </c>
      <c r="AB27" s="59"/>
      <c r="AC27" s="59"/>
      <c r="AD27" s="59"/>
      <c r="AE27" s="59"/>
      <c r="AF27" s="59">
        <v>0</v>
      </c>
      <c r="AG27" s="59"/>
      <c r="AH27" s="59">
        <v>993500</v>
      </c>
      <c r="AI27" s="59"/>
      <c r="AJ27" s="59">
        <v>0</v>
      </c>
      <c r="AK27" s="59"/>
      <c r="AL27" s="59"/>
      <c r="AM27" s="59">
        <v>0</v>
      </c>
      <c r="AN27" s="59"/>
      <c r="AO27" s="59"/>
      <c r="AP27" s="59">
        <v>473183</v>
      </c>
      <c r="AQ27" s="59"/>
      <c r="AR27" s="59"/>
      <c r="AS27" s="59">
        <v>1466683</v>
      </c>
      <c r="AT27" s="59"/>
      <c r="AU27" s="59"/>
      <c r="AV27" s="59">
        <v>0</v>
      </c>
      <c r="AW27" s="59"/>
      <c r="AX27" s="59"/>
      <c r="AY27" s="59"/>
      <c r="AZ27" s="59"/>
    </row>
    <row r="28" spans="1:52" ht="11.25" customHeight="1" x14ac:dyDescent="0.25">
      <c r="G28" s="54" t="s">
        <v>148</v>
      </c>
      <c r="H28" s="54"/>
      <c r="I28" s="54"/>
      <c r="L28" s="56" t="s">
        <v>153</v>
      </c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</row>
    <row r="29" spans="1:52" ht="11.25" customHeight="1" x14ac:dyDescent="0.25">
      <c r="A29" s="54" t="s">
        <v>10</v>
      </c>
      <c r="B29" s="54"/>
      <c r="C29" s="54"/>
      <c r="D29" s="54" t="s">
        <v>154</v>
      </c>
      <c r="E29" s="54"/>
      <c r="F29" s="54"/>
      <c r="G29" s="54"/>
      <c r="H29" s="54"/>
      <c r="I29" s="61">
        <v>11</v>
      </c>
      <c r="J29" s="61"/>
      <c r="L29" s="55" t="s">
        <v>155</v>
      </c>
      <c r="M29" s="55"/>
      <c r="N29" s="55"/>
      <c r="O29" s="55"/>
      <c r="P29" s="55"/>
      <c r="Q29" s="55"/>
      <c r="R29" s="55"/>
      <c r="S29" s="55"/>
      <c r="T29" s="55"/>
      <c r="U29" s="55"/>
      <c r="V29" s="59">
        <v>0</v>
      </c>
      <c r="W29" s="59"/>
      <c r="X29" s="59"/>
      <c r="Y29" s="59"/>
      <c r="Z29" s="60">
        <v>66468</v>
      </c>
      <c r="AA29" s="59">
        <v>66468</v>
      </c>
      <c r="AB29" s="59"/>
      <c r="AC29" s="59"/>
      <c r="AD29" s="59"/>
      <c r="AE29" s="59"/>
      <c r="AF29" s="59">
        <v>0</v>
      </c>
      <c r="AG29" s="59"/>
      <c r="AH29" s="59">
        <v>0</v>
      </c>
      <c r="AI29" s="59"/>
      <c r="AJ29" s="59">
        <v>0</v>
      </c>
      <c r="AK29" s="59"/>
      <c r="AL29" s="59"/>
      <c r="AM29" s="59">
        <v>0</v>
      </c>
      <c r="AN29" s="59"/>
      <c r="AO29" s="59"/>
      <c r="AP29" s="59">
        <v>66468</v>
      </c>
      <c r="AQ29" s="59"/>
      <c r="AR29" s="59"/>
      <c r="AS29" s="59">
        <v>66468</v>
      </c>
      <c r="AT29" s="59"/>
      <c r="AU29" s="59"/>
      <c r="AV29" s="59">
        <v>0</v>
      </c>
      <c r="AW29" s="59"/>
      <c r="AX29" s="59"/>
      <c r="AY29" s="59"/>
      <c r="AZ29" s="59"/>
    </row>
    <row r="30" spans="1:52" ht="11.25" customHeight="1" x14ac:dyDescent="0.25">
      <c r="A30" s="54" t="s">
        <v>13</v>
      </c>
      <c r="B30" s="54"/>
      <c r="C30" s="54"/>
      <c r="D30" s="54" t="s">
        <v>154</v>
      </c>
      <c r="E30" s="54"/>
      <c r="F30" s="54"/>
      <c r="G30" s="54"/>
      <c r="H30" s="54"/>
      <c r="I30" s="61">
        <v>11</v>
      </c>
      <c r="J30" s="61"/>
      <c r="L30" s="55" t="s">
        <v>156</v>
      </c>
      <c r="M30" s="55"/>
      <c r="N30" s="55"/>
      <c r="O30" s="55"/>
      <c r="P30" s="55"/>
      <c r="Q30" s="55"/>
      <c r="R30" s="55"/>
      <c r="S30" s="55"/>
      <c r="T30" s="55"/>
      <c r="U30" s="55"/>
      <c r="V30" s="59">
        <v>0</v>
      </c>
      <c r="W30" s="59"/>
      <c r="X30" s="59"/>
      <c r="Y30" s="59"/>
      <c r="Z30" s="60">
        <v>185000</v>
      </c>
      <c r="AA30" s="59">
        <v>185000</v>
      </c>
      <c r="AB30" s="59"/>
      <c r="AC30" s="59"/>
      <c r="AD30" s="59"/>
      <c r="AE30" s="59"/>
      <c r="AF30" s="59">
        <v>0</v>
      </c>
      <c r="AG30" s="59"/>
      <c r="AH30" s="59">
        <v>0</v>
      </c>
      <c r="AI30" s="59"/>
      <c r="AJ30" s="59">
        <v>0</v>
      </c>
      <c r="AK30" s="59"/>
      <c r="AL30" s="59"/>
      <c r="AM30" s="59">
        <v>0</v>
      </c>
      <c r="AN30" s="59"/>
      <c r="AO30" s="59"/>
      <c r="AP30" s="59">
        <v>185000</v>
      </c>
      <c r="AQ30" s="59"/>
      <c r="AR30" s="59"/>
      <c r="AS30" s="59">
        <v>185000</v>
      </c>
      <c r="AT30" s="59"/>
      <c r="AU30" s="59"/>
      <c r="AV30" s="59">
        <v>0</v>
      </c>
      <c r="AW30" s="59"/>
      <c r="AX30" s="59"/>
      <c r="AY30" s="59"/>
      <c r="AZ30" s="59"/>
    </row>
    <row r="31" spans="1:52" ht="10.5" customHeight="1" x14ac:dyDescent="0.25">
      <c r="A31" s="54" t="s">
        <v>15</v>
      </c>
      <c r="B31" s="54"/>
      <c r="C31" s="54"/>
      <c r="D31" s="54" t="s">
        <v>154</v>
      </c>
      <c r="E31" s="54"/>
      <c r="F31" s="54"/>
      <c r="G31" s="54"/>
      <c r="H31" s="54"/>
      <c r="I31" s="61">
        <v>11</v>
      </c>
      <c r="J31" s="61"/>
      <c r="L31" s="62" t="s">
        <v>157</v>
      </c>
      <c r="M31" s="62"/>
      <c r="N31" s="62"/>
      <c r="O31" s="62"/>
      <c r="P31" s="62"/>
      <c r="Q31" s="62"/>
      <c r="R31" s="62"/>
      <c r="S31" s="62"/>
      <c r="T31" s="62"/>
      <c r="U31" s="62"/>
      <c r="V31" s="59">
        <v>0</v>
      </c>
      <c r="W31" s="59"/>
      <c r="X31" s="59"/>
      <c r="Y31" s="59"/>
      <c r="Z31" s="60">
        <v>4500</v>
      </c>
      <c r="AA31" s="59">
        <v>4500</v>
      </c>
      <c r="AB31" s="59"/>
      <c r="AC31" s="59"/>
      <c r="AD31" s="59"/>
      <c r="AE31" s="59"/>
      <c r="AF31" s="59">
        <v>0</v>
      </c>
      <c r="AG31" s="59"/>
      <c r="AH31" s="59">
        <v>0</v>
      </c>
      <c r="AI31" s="59"/>
      <c r="AJ31" s="59">
        <v>0</v>
      </c>
      <c r="AK31" s="59"/>
      <c r="AL31" s="59"/>
      <c r="AM31" s="59">
        <v>0</v>
      </c>
      <c r="AN31" s="59"/>
      <c r="AO31" s="59"/>
      <c r="AP31" s="59">
        <v>4500</v>
      </c>
      <c r="AQ31" s="59"/>
      <c r="AR31" s="59"/>
      <c r="AS31" s="59">
        <v>4500</v>
      </c>
      <c r="AT31" s="59"/>
      <c r="AU31" s="59"/>
      <c r="AV31" s="59">
        <v>0</v>
      </c>
      <c r="AW31" s="59"/>
      <c r="AX31" s="59"/>
      <c r="AY31" s="59"/>
      <c r="AZ31" s="59"/>
    </row>
    <row r="32" spans="1:52" ht="6.75" customHeight="1" x14ac:dyDescent="0.25">
      <c r="L32" s="62"/>
      <c r="M32" s="62"/>
      <c r="N32" s="62"/>
      <c r="O32" s="62"/>
      <c r="P32" s="62"/>
      <c r="Q32" s="62"/>
      <c r="R32" s="62"/>
      <c r="S32" s="62"/>
      <c r="T32" s="62"/>
      <c r="U32" s="62"/>
    </row>
    <row r="33" spans="1:52" ht="10.5" customHeight="1" x14ac:dyDescent="0.25">
      <c r="A33" s="54" t="s">
        <v>17</v>
      </c>
      <c r="B33" s="54"/>
      <c r="C33" s="54"/>
      <c r="D33" s="54" t="s">
        <v>154</v>
      </c>
      <c r="E33" s="54"/>
      <c r="F33" s="54"/>
      <c r="G33" s="54"/>
      <c r="H33" s="54"/>
      <c r="I33" s="61">
        <v>11</v>
      </c>
      <c r="J33" s="61"/>
      <c r="L33" s="62" t="s">
        <v>158</v>
      </c>
      <c r="M33" s="62"/>
      <c r="N33" s="62"/>
      <c r="O33" s="62"/>
      <c r="P33" s="62"/>
      <c r="Q33" s="62"/>
      <c r="R33" s="62"/>
      <c r="S33" s="62"/>
      <c r="T33" s="62"/>
      <c r="U33" s="62"/>
      <c r="V33" s="59">
        <v>0</v>
      </c>
      <c r="W33" s="59"/>
      <c r="X33" s="59"/>
      <c r="Y33" s="59"/>
      <c r="Z33" s="60">
        <v>17500</v>
      </c>
      <c r="AA33" s="59">
        <v>17500</v>
      </c>
      <c r="AB33" s="59"/>
      <c r="AC33" s="59"/>
      <c r="AD33" s="59"/>
      <c r="AE33" s="59"/>
      <c r="AF33" s="59">
        <v>0</v>
      </c>
      <c r="AG33" s="59"/>
      <c r="AH33" s="59">
        <v>0</v>
      </c>
      <c r="AI33" s="59"/>
      <c r="AJ33" s="59">
        <v>0</v>
      </c>
      <c r="AK33" s="59"/>
      <c r="AL33" s="59"/>
      <c r="AM33" s="59">
        <v>0</v>
      </c>
      <c r="AN33" s="59"/>
      <c r="AO33" s="59"/>
      <c r="AP33" s="59">
        <v>17500</v>
      </c>
      <c r="AQ33" s="59"/>
      <c r="AR33" s="59"/>
      <c r="AS33" s="59">
        <v>17500</v>
      </c>
      <c r="AT33" s="59"/>
      <c r="AU33" s="59"/>
      <c r="AV33" s="59">
        <v>0</v>
      </c>
      <c r="AW33" s="59"/>
      <c r="AX33" s="59"/>
      <c r="AY33" s="59"/>
      <c r="AZ33" s="59"/>
    </row>
    <row r="34" spans="1:52" ht="6.75" customHeight="1" x14ac:dyDescent="0.25">
      <c r="L34" s="62"/>
      <c r="M34" s="62"/>
      <c r="N34" s="62"/>
      <c r="O34" s="62"/>
      <c r="P34" s="62"/>
      <c r="Q34" s="62"/>
      <c r="R34" s="62"/>
      <c r="S34" s="62"/>
      <c r="T34" s="62"/>
      <c r="U34" s="62"/>
    </row>
    <row r="35" spans="1:52" ht="10.5" customHeight="1" x14ac:dyDescent="0.25">
      <c r="A35" s="54" t="s">
        <v>19</v>
      </c>
      <c r="B35" s="54"/>
      <c r="C35" s="54"/>
      <c r="D35" s="54" t="s">
        <v>154</v>
      </c>
      <c r="E35" s="54"/>
      <c r="F35" s="54"/>
      <c r="G35" s="54"/>
      <c r="H35" s="54"/>
      <c r="I35" s="61">
        <v>11</v>
      </c>
      <c r="J35" s="61"/>
      <c r="L35" s="62" t="s">
        <v>159</v>
      </c>
      <c r="M35" s="62"/>
      <c r="N35" s="62"/>
      <c r="O35" s="62"/>
      <c r="P35" s="62"/>
      <c r="Q35" s="62"/>
      <c r="R35" s="62"/>
      <c r="S35" s="62"/>
      <c r="T35" s="62"/>
      <c r="U35" s="62"/>
      <c r="V35" s="59">
        <v>0</v>
      </c>
      <c r="W35" s="59"/>
      <c r="X35" s="59"/>
      <c r="Y35" s="59"/>
      <c r="Z35" s="60">
        <v>1153419</v>
      </c>
      <c r="AA35" s="59">
        <v>1153419</v>
      </c>
      <c r="AB35" s="59"/>
      <c r="AC35" s="59"/>
      <c r="AD35" s="59"/>
      <c r="AE35" s="59"/>
      <c r="AF35" s="59">
        <v>0</v>
      </c>
      <c r="AG35" s="59"/>
      <c r="AH35" s="59">
        <v>993500</v>
      </c>
      <c r="AI35" s="59"/>
      <c r="AJ35" s="59">
        <v>0</v>
      </c>
      <c r="AK35" s="59"/>
      <c r="AL35" s="59"/>
      <c r="AM35" s="59">
        <v>0</v>
      </c>
      <c r="AN35" s="59"/>
      <c r="AO35" s="59"/>
      <c r="AP35" s="59">
        <v>159919</v>
      </c>
      <c r="AQ35" s="59"/>
      <c r="AR35" s="59"/>
      <c r="AS35" s="59">
        <v>1153419</v>
      </c>
      <c r="AT35" s="59"/>
      <c r="AU35" s="59"/>
      <c r="AV35" s="59">
        <v>0</v>
      </c>
      <c r="AW35" s="59"/>
      <c r="AX35" s="59"/>
      <c r="AY35" s="59"/>
      <c r="AZ35" s="59"/>
    </row>
    <row r="36" spans="1:52" ht="6.75" customHeight="1" x14ac:dyDescent="0.25">
      <c r="L36" s="62"/>
      <c r="M36" s="62"/>
      <c r="N36" s="62"/>
      <c r="O36" s="62"/>
      <c r="P36" s="62"/>
      <c r="Q36" s="62"/>
      <c r="R36" s="62"/>
      <c r="S36" s="62"/>
      <c r="T36" s="62"/>
      <c r="U36" s="62"/>
    </row>
    <row r="37" spans="1:52" ht="11.25" customHeight="1" x14ac:dyDescent="0.25">
      <c r="A37" s="54" t="s">
        <v>21</v>
      </c>
      <c r="B37" s="54"/>
      <c r="C37" s="54"/>
      <c r="D37" s="54" t="s">
        <v>154</v>
      </c>
      <c r="E37" s="54"/>
      <c r="F37" s="54"/>
      <c r="G37" s="54"/>
      <c r="H37" s="54"/>
      <c r="I37" s="61">
        <v>11</v>
      </c>
      <c r="J37" s="61"/>
      <c r="L37" s="55" t="s">
        <v>160</v>
      </c>
      <c r="M37" s="55"/>
      <c r="N37" s="55"/>
      <c r="O37" s="55"/>
      <c r="P37" s="55"/>
      <c r="Q37" s="55"/>
      <c r="R37" s="55"/>
      <c r="S37" s="55"/>
      <c r="T37" s="55"/>
      <c r="U37" s="55"/>
      <c r="V37" s="59">
        <v>0</v>
      </c>
      <c r="W37" s="59"/>
      <c r="X37" s="59"/>
      <c r="Y37" s="59"/>
      <c r="Z37" s="60">
        <v>19019</v>
      </c>
      <c r="AA37" s="59">
        <v>19019</v>
      </c>
      <c r="AB37" s="59"/>
      <c r="AC37" s="59"/>
      <c r="AD37" s="59"/>
      <c r="AE37" s="59"/>
      <c r="AF37" s="59">
        <v>0</v>
      </c>
      <c r="AG37" s="59"/>
      <c r="AH37" s="59">
        <v>0</v>
      </c>
      <c r="AI37" s="59"/>
      <c r="AJ37" s="59">
        <v>0</v>
      </c>
      <c r="AK37" s="59"/>
      <c r="AL37" s="59"/>
      <c r="AM37" s="59">
        <v>0</v>
      </c>
      <c r="AN37" s="59"/>
      <c r="AO37" s="59"/>
      <c r="AP37" s="59">
        <v>19019</v>
      </c>
      <c r="AQ37" s="59"/>
      <c r="AR37" s="59"/>
      <c r="AS37" s="59">
        <v>19019</v>
      </c>
      <c r="AT37" s="59"/>
      <c r="AU37" s="59"/>
      <c r="AV37" s="59">
        <v>0</v>
      </c>
      <c r="AW37" s="59"/>
      <c r="AX37" s="59"/>
      <c r="AY37" s="59"/>
      <c r="AZ37" s="59"/>
    </row>
    <row r="38" spans="1:52" ht="11.25" customHeight="1" x14ac:dyDescent="0.25">
      <c r="A38" s="54" t="s">
        <v>23</v>
      </c>
      <c r="B38" s="54"/>
      <c r="C38" s="54"/>
      <c r="D38" s="54" t="s">
        <v>154</v>
      </c>
      <c r="E38" s="54"/>
      <c r="F38" s="54"/>
      <c r="G38" s="54"/>
      <c r="H38" s="54"/>
      <c r="I38" s="61">
        <v>11</v>
      </c>
      <c r="J38" s="61"/>
      <c r="L38" s="55" t="s">
        <v>161</v>
      </c>
      <c r="M38" s="55"/>
      <c r="N38" s="55"/>
      <c r="O38" s="55"/>
      <c r="P38" s="55"/>
      <c r="Q38" s="55"/>
      <c r="R38" s="55"/>
      <c r="S38" s="55"/>
      <c r="T38" s="55"/>
      <c r="U38" s="55"/>
      <c r="V38" s="59">
        <v>0</v>
      </c>
      <c r="W38" s="59"/>
      <c r="X38" s="59"/>
      <c r="Y38" s="59"/>
      <c r="Z38" s="60">
        <v>20377</v>
      </c>
      <c r="AA38" s="59">
        <v>20377</v>
      </c>
      <c r="AB38" s="59"/>
      <c r="AC38" s="59"/>
      <c r="AD38" s="59"/>
      <c r="AE38" s="59"/>
      <c r="AF38" s="59">
        <v>0</v>
      </c>
      <c r="AG38" s="59"/>
      <c r="AH38" s="59">
        <v>0</v>
      </c>
      <c r="AI38" s="59"/>
      <c r="AJ38" s="59">
        <v>0</v>
      </c>
      <c r="AK38" s="59"/>
      <c r="AL38" s="59"/>
      <c r="AM38" s="59">
        <v>0</v>
      </c>
      <c r="AN38" s="59"/>
      <c r="AO38" s="59"/>
      <c r="AP38" s="59">
        <v>20377</v>
      </c>
      <c r="AQ38" s="59"/>
      <c r="AR38" s="59"/>
      <c r="AS38" s="59">
        <v>20377</v>
      </c>
      <c r="AT38" s="59"/>
      <c r="AU38" s="59"/>
      <c r="AV38" s="59">
        <v>0</v>
      </c>
      <c r="AW38" s="59"/>
      <c r="AX38" s="59"/>
      <c r="AY38" s="59"/>
      <c r="AZ38" s="59"/>
    </row>
    <row r="39" spans="1:52" ht="11.25" customHeight="1" x14ac:dyDescent="0.25">
      <c r="A39" s="54" t="s">
        <v>25</v>
      </c>
      <c r="B39" s="54"/>
      <c r="C39" s="54"/>
      <c r="D39" s="54" t="s">
        <v>154</v>
      </c>
      <c r="E39" s="54"/>
      <c r="F39" s="54"/>
      <c r="G39" s="54"/>
      <c r="H39" s="54"/>
      <c r="I39" s="61">
        <v>11</v>
      </c>
      <c r="J39" s="61"/>
      <c r="L39" s="55" t="s">
        <v>162</v>
      </c>
      <c r="M39" s="55"/>
      <c r="N39" s="55"/>
      <c r="O39" s="55"/>
      <c r="P39" s="55"/>
      <c r="Q39" s="55"/>
      <c r="R39" s="55"/>
      <c r="S39" s="55"/>
      <c r="T39" s="55"/>
      <c r="U39" s="55"/>
      <c r="V39" s="59">
        <v>0</v>
      </c>
      <c r="W39" s="59"/>
      <c r="X39" s="59"/>
      <c r="Y39" s="59"/>
      <c r="Z39" s="60">
        <v>400</v>
      </c>
      <c r="AA39" s="59">
        <v>400</v>
      </c>
      <c r="AB39" s="59"/>
      <c r="AC39" s="59"/>
      <c r="AD39" s="59"/>
      <c r="AE39" s="59"/>
      <c r="AF39" s="59">
        <v>0</v>
      </c>
      <c r="AG39" s="59"/>
      <c r="AH39" s="59">
        <v>0</v>
      </c>
      <c r="AI39" s="59"/>
      <c r="AJ39" s="59">
        <v>0</v>
      </c>
      <c r="AK39" s="59"/>
      <c r="AL39" s="59"/>
      <c r="AM39" s="59">
        <v>0</v>
      </c>
      <c r="AN39" s="59"/>
      <c r="AO39" s="59"/>
      <c r="AP39" s="59">
        <v>400</v>
      </c>
      <c r="AQ39" s="59"/>
      <c r="AR39" s="59"/>
      <c r="AS39" s="59">
        <v>400</v>
      </c>
      <c r="AT39" s="59"/>
      <c r="AU39" s="59"/>
      <c r="AV39" s="59">
        <v>0</v>
      </c>
      <c r="AW39" s="59"/>
      <c r="AX39" s="59"/>
      <c r="AY39" s="59"/>
      <c r="AZ39" s="59"/>
    </row>
    <row r="40" spans="1:52" ht="12" customHeight="1" x14ac:dyDescent="0.25">
      <c r="K40" s="57" t="s">
        <v>163</v>
      </c>
      <c r="L40" s="57"/>
      <c r="M40" s="57"/>
      <c r="N40" s="57"/>
      <c r="O40" s="57"/>
      <c r="P40" s="57"/>
      <c r="Q40" s="57"/>
      <c r="R40" s="57"/>
      <c r="S40" s="57"/>
      <c r="T40" s="63" t="s">
        <v>148</v>
      </c>
      <c r="V40" s="59">
        <v>0</v>
      </c>
      <c r="W40" s="59"/>
      <c r="X40" s="59"/>
      <c r="Y40" s="59"/>
      <c r="Z40" s="60">
        <v>1466683</v>
      </c>
      <c r="AA40" s="59">
        <v>1466683</v>
      </c>
      <c r="AB40" s="59"/>
      <c r="AC40" s="59"/>
      <c r="AD40" s="59"/>
      <c r="AE40" s="59"/>
      <c r="AF40" s="59">
        <v>0</v>
      </c>
      <c r="AG40" s="59"/>
      <c r="AH40" s="59">
        <v>993500</v>
      </c>
      <c r="AI40" s="59"/>
      <c r="AJ40" s="59">
        <v>0</v>
      </c>
      <c r="AK40" s="59"/>
      <c r="AL40" s="59"/>
      <c r="AM40" s="59">
        <v>0</v>
      </c>
      <c r="AN40" s="59"/>
      <c r="AO40" s="59"/>
      <c r="AP40" s="59">
        <v>473183</v>
      </c>
      <c r="AQ40" s="59"/>
      <c r="AR40" s="59"/>
      <c r="AS40" s="59">
        <v>1466683</v>
      </c>
      <c r="AT40" s="59"/>
      <c r="AU40" s="59"/>
      <c r="AV40" s="59">
        <v>0</v>
      </c>
      <c r="AW40" s="59"/>
      <c r="AX40" s="59"/>
      <c r="AY40" s="59"/>
      <c r="AZ40" s="59"/>
    </row>
    <row r="41" spans="1:52" ht="12" customHeight="1" x14ac:dyDescent="0.25">
      <c r="K41" s="57" t="s">
        <v>164</v>
      </c>
      <c r="L41" s="57"/>
      <c r="M41" s="57"/>
      <c r="N41" s="57"/>
      <c r="O41" s="57"/>
      <c r="P41" s="57"/>
      <c r="Q41" s="57"/>
      <c r="R41" s="57"/>
      <c r="S41" s="57"/>
      <c r="V41" s="59">
        <v>0</v>
      </c>
      <c r="W41" s="59"/>
      <c r="X41" s="59"/>
      <c r="Y41" s="59"/>
      <c r="Z41" s="60">
        <v>1466683</v>
      </c>
      <c r="AA41" s="59">
        <v>1466683</v>
      </c>
      <c r="AB41" s="59"/>
      <c r="AC41" s="59"/>
      <c r="AD41" s="59"/>
      <c r="AE41" s="59"/>
      <c r="AF41" s="59">
        <v>0</v>
      </c>
      <c r="AG41" s="59"/>
      <c r="AH41" s="59">
        <v>993500</v>
      </c>
      <c r="AI41" s="59"/>
      <c r="AJ41" s="59">
        <v>0</v>
      </c>
      <c r="AK41" s="59"/>
      <c r="AL41" s="59"/>
      <c r="AM41" s="59">
        <v>0</v>
      </c>
      <c r="AN41" s="59"/>
      <c r="AO41" s="59"/>
      <c r="AP41" s="59">
        <v>473183</v>
      </c>
      <c r="AQ41" s="59"/>
      <c r="AR41" s="59"/>
      <c r="AS41" s="59">
        <v>1466683</v>
      </c>
      <c r="AT41" s="59"/>
      <c r="AU41" s="59"/>
      <c r="AV41" s="59">
        <v>0</v>
      </c>
      <c r="AW41" s="59"/>
      <c r="AX41" s="59"/>
      <c r="AY41" s="59"/>
      <c r="AZ41" s="59"/>
    </row>
    <row r="42" spans="1:52" ht="9.75" customHeight="1" x14ac:dyDescent="0.25">
      <c r="C42" s="57" t="s">
        <v>152</v>
      </c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Q42" s="58">
        <v>29</v>
      </c>
      <c r="R42" s="58"/>
      <c r="V42" s="59">
        <v>4181840</v>
      </c>
      <c r="W42" s="59"/>
      <c r="X42" s="59"/>
      <c r="Y42" s="59"/>
      <c r="Z42" s="60">
        <v>-1654242</v>
      </c>
      <c r="AA42" s="59">
        <v>2527598</v>
      </c>
      <c r="AB42" s="59"/>
      <c r="AC42" s="59"/>
      <c r="AD42" s="59"/>
      <c r="AE42" s="59"/>
      <c r="AF42" s="59">
        <v>0</v>
      </c>
      <c r="AG42" s="59"/>
      <c r="AH42" s="59">
        <v>493351.93</v>
      </c>
      <c r="AI42" s="59"/>
      <c r="AJ42" s="59">
        <v>493351.93</v>
      </c>
      <c r="AK42" s="59"/>
      <c r="AL42" s="59"/>
      <c r="AM42" s="59">
        <v>465535.43</v>
      </c>
      <c r="AN42" s="59"/>
      <c r="AO42" s="59"/>
      <c r="AP42" s="59">
        <v>2034246.07</v>
      </c>
      <c r="AQ42" s="59"/>
      <c r="AR42" s="59"/>
      <c r="AS42" s="59">
        <v>2034246.07</v>
      </c>
      <c r="AT42" s="59"/>
      <c r="AU42" s="59"/>
      <c r="AV42" s="59">
        <v>27816.5</v>
      </c>
      <c r="AW42" s="59"/>
      <c r="AX42" s="59"/>
      <c r="AY42" s="59"/>
      <c r="AZ42" s="59"/>
    </row>
    <row r="43" spans="1:52" ht="11.25" customHeight="1" x14ac:dyDescent="0.25">
      <c r="G43" s="54" t="s">
        <v>148</v>
      </c>
      <c r="H43" s="54"/>
      <c r="I43" s="54"/>
      <c r="L43" s="56" t="s">
        <v>153</v>
      </c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</row>
    <row r="44" spans="1:52" ht="11.25" customHeight="1" x14ac:dyDescent="0.25">
      <c r="A44" s="54" t="s">
        <v>10</v>
      </c>
      <c r="B44" s="54"/>
      <c r="C44" s="54"/>
      <c r="D44" s="54" t="s">
        <v>154</v>
      </c>
      <c r="E44" s="54"/>
      <c r="F44" s="54"/>
      <c r="G44" s="54"/>
      <c r="H44" s="54"/>
      <c r="I44" s="61">
        <v>29</v>
      </c>
      <c r="J44" s="61"/>
      <c r="L44" s="55" t="s">
        <v>155</v>
      </c>
      <c r="M44" s="55"/>
      <c r="N44" s="55"/>
      <c r="O44" s="55"/>
      <c r="P44" s="55"/>
      <c r="Q44" s="55"/>
      <c r="R44" s="55"/>
      <c r="S44" s="55"/>
      <c r="T44" s="55"/>
      <c r="U44" s="55"/>
      <c r="V44" s="59">
        <v>66468</v>
      </c>
      <c r="W44" s="59"/>
      <c r="X44" s="59"/>
      <c r="Y44" s="59"/>
      <c r="Z44" s="60">
        <v>-66468</v>
      </c>
      <c r="AA44" s="59">
        <v>0</v>
      </c>
      <c r="AB44" s="59"/>
      <c r="AC44" s="59"/>
      <c r="AD44" s="59"/>
      <c r="AE44" s="59"/>
      <c r="AF44" s="59">
        <v>0</v>
      </c>
      <c r="AG44" s="59"/>
      <c r="AH44" s="59">
        <v>0</v>
      </c>
      <c r="AI44" s="59"/>
      <c r="AJ44" s="59">
        <v>0</v>
      </c>
      <c r="AK44" s="59"/>
      <c r="AL44" s="59"/>
      <c r="AM44" s="59">
        <v>0</v>
      </c>
      <c r="AN44" s="59"/>
      <c r="AO44" s="59"/>
      <c r="AP44" s="59">
        <v>0</v>
      </c>
      <c r="AQ44" s="59"/>
      <c r="AR44" s="59"/>
      <c r="AS44" s="59">
        <v>0</v>
      </c>
      <c r="AT44" s="59"/>
      <c r="AU44" s="59"/>
      <c r="AV44" s="59">
        <v>0</v>
      </c>
      <c r="AW44" s="59"/>
      <c r="AX44" s="59"/>
      <c r="AY44" s="59"/>
      <c r="AZ44" s="59"/>
    </row>
    <row r="45" spans="1:52" ht="11.25" customHeight="1" x14ac:dyDescent="0.25">
      <c r="A45" s="54" t="s">
        <v>13</v>
      </c>
      <c r="B45" s="54"/>
      <c r="C45" s="54"/>
      <c r="D45" s="54" t="s">
        <v>154</v>
      </c>
      <c r="E45" s="54"/>
      <c r="F45" s="54"/>
      <c r="G45" s="54"/>
      <c r="H45" s="54"/>
      <c r="I45" s="61">
        <v>29</v>
      </c>
      <c r="J45" s="61"/>
      <c r="L45" s="55" t="s">
        <v>156</v>
      </c>
      <c r="M45" s="55"/>
      <c r="N45" s="55"/>
      <c r="O45" s="55"/>
      <c r="P45" s="55"/>
      <c r="Q45" s="55"/>
      <c r="R45" s="55"/>
      <c r="S45" s="55"/>
      <c r="T45" s="55"/>
      <c r="U45" s="55"/>
      <c r="V45" s="59">
        <v>222000</v>
      </c>
      <c r="W45" s="59"/>
      <c r="X45" s="59"/>
      <c r="Y45" s="59"/>
      <c r="Z45" s="60">
        <v>-185000</v>
      </c>
      <c r="AA45" s="59">
        <v>37000</v>
      </c>
      <c r="AB45" s="59"/>
      <c r="AC45" s="59"/>
      <c r="AD45" s="59"/>
      <c r="AE45" s="59"/>
      <c r="AF45" s="59">
        <v>0</v>
      </c>
      <c r="AG45" s="59"/>
      <c r="AH45" s="59">
        <v>37000</v>
      </c>
      <c r="AI45" s="59"/>
      <c r="AJ45" s="59">
        <v>37000</v>
      </c>
      <c r="AK45" s="59"/>
      <c r="AL45" s="59"/>
      <c r="AM45" s="59">
        <v>37000</v>
      </c>
      <c r="AN45" s="59"/>
      <c r="AO45" s="59"/>
      <c r="AP45" s="59">
        <v>0</v>
      </c>
      <c r="AQ45" s="59"/>
      <c r="AR45" s="59"/>
      <c r="AS45" s="59">
        <v>0</v>
      </c>
      <c r="AT45" s="59"/>
      <c r="AU45" s="59"/>
      <c r="AV45" s="59">
        <v>0</v>
      </c>
      <c r="AW45" s="59"/>
      <c r="AX45" s="59"/>
      <c r="AY45" s="59"/>
      <c r="AZ45" s="59"/>
    </row>
    <row r="46" spans="1:52" ht="10.5" customHeight="1" x14ac:dyDescent="0.25">
      <c r="A46" s="54" t="s">
        <v>15</v>
      </c>
      <c r="B46" s="54"/>
      <c r="C46" s="54"/>
      <c r="D46" s="54" t="s">
        <v>154</v>
      </c>
      <c r="E46" s="54"/>
      <c r="F46" s="54"/>
      <c r="G46" s="54"/>
      <c r="H46" s="54"/>
      <c r="I46" s="61">
        <v>29</v>
      </c>
      <c r="J46" s="61"/>
      <c r="L46" s="62" t="s">
        <v>157</v>
      </c>
      <c r="M46" s="62"/>
      <c r="N46" s="62"/>
      <c r="O46" s="62"/>
      <c r="P46" s="62"/>
      <c r="Q46" s="62"/>
      <c r="R46" s="62"/>
      <c r="S46" s="62"/>
      <c r="T46" s="62"/>
      <c r="U46" s="62"/>
      <c r="V46" s="59">
        <v>4500</v>
      </c>
      <c r="W46" s="59"/>
      <c r="X46" s="59"/>
      <c r="Y46" s="59"/>
      <c r="Z46" s="60">
        <v>-4500</v>
      </c>
      <c r="AA46" s="59">
        <v>0</v>
      </c>
      <c r="AB46" s="59"/>
      <c r="AC46" s="59"/>
      <c r="AD46" s="59"/>
      <c r="AE46" s="59"/>
      <c r="AF46" s="59">
        <v>0</v>
      </c>
      <c r="AG46" s="59"/>
      <c r="AH46" s="59">
        <v>0</v>
      </c>
      <c r="AI46" s="59"/>
      <c r="AJ46" s="59">
        <v>0</v>
      </c>
      <c r="AK46" s="59"/>
      <c r="AL46" s="59"/>
      <c r="AM46" s="59">
        <v>0</v>
      </c>
      <c r="AN46" s="59"/>
      <c r="AO46" s="59"/>
      <c r="AP46" s="59">
        <v>0</v>
      </c>
      <c r="AQ46" s="59"/>
      <c r="AR46" s="59"/>
      <c r="AS46" s="59">
        <v>0</v>
      </c>
      <c r="AT46" s="59"/>
      <c r="AU46" s="59"/>
      <c r="AV46" s="59">
        <v>0</v>
      </c>
      <c r="AW46" s="59"/>
      <c r="AX46" s="59"/>
      <c r="AY46" s="59"/>
      <c r="AZ46" s="59"/>
    </row>
    <row r="47" spans="1:52" ht="6.75" customHeight="1" x14ac:dyDescent="0.25">
      <c r="L47" s="62"/>
      <c r="M47" s="62"/>
      <c r="N47" s="62"/>
      <c r="O47" s="62"/>
      <c r="P47" s="62"/>
      <c r="Q47" s="62"/>
      <c r="R47" s="62"/>
      <c r="S47" s="62"/>
      <c r="T47" s="62"/>
      <c r="U47" s="62"/>
    </row>
    <row r="48" spans="1:52" ht="10.5" customHeight="1" x14ac:dyDescent="0.25">
      <c r="A48" s="54" t="s">
        <v>17</v>
      </c>
      <c r="B48" s="54"/>
      <c r="C48" s="54"/>
      <c r="D48" s="54" t="s">
        <v>154</v>
      </c>
      <c r="E48" s="54"/>
      <c r="F48" s="54"/>
      <c r="G48" s="54"/>
      <c r="H48" s="54"/>
      <c r="I48" s="61">
        <v>29</v>
      </c>
      <c r="J48" s="61"/>
      <c r="L48" s="62" t="s">
        <v>158</v>
      </c>
      <c r="M48" s="62"/>
      <c r="N48" s="62"/>
      <c r="O48" s="62"/>
      <c r="P48" s="62"/>
      <c r="Q48" s="62"/>
      <c r="R48" s="62"/>
      <c r="S48" s="62"/>
      <c r="T48" s="62"/>
      <c r="U48" s="62"/>
      <c r="V48" s="59">
        <v>18000</v>
      </c>
      <c r="W48" s="59"/>
      <c r="X48" s="59"/>
      <c r="Y48" s="59"/>
      <c r="Z48" s="60">
        <v>-17500</v>
      </c>
      <c r="AA48" s="59">
        <v>500</v>
      </c>
      <c r="AB48" s="59"/>
      <c r="AC48" s="59"/>
      <c r="AD48" s="59"/>
      <c r="AE48" s="59"/>
      <c r="AF48" s="59">
        <v>0</v>
      </c>
      <c r="AG48" s="59"/>
      <c r="AH48" s="59">
        <v>500</v>
      </c>
      <c r="AI48" s="59"/>
      <c r="AJ48" s="59">
        <v>500</v>
      </c>
      <c r="AK48" s="59"/>
      <c r="AL48" s="59"/>
      <c r="AM48" s="59">
        <v>500</v>
      </c>
      <c r="AN48" s="59"/>
      <c r="AO48" s="59"/>
      <c r="AP48" s="59">
        <v>0</v>
      </c>
      <c r="AQ48" s="59"/>
      <c r="AR48" s="59"/>
      <c r="AS48" s="59">
        <v>0</v>
      </c>
      <c r="AT48" s="59"/>
      <c r="AU48" s="59"/>
      <c r="AV48" s="59">
        <v>0</v>
      </c>
      <c r="AW48" s="59"/>
      <c r="AX48" s="59"/>
      <c r="AY48" s="59"/>
      <c r="AZ48" s="59"/>
    </row>
    <row r="49" spans="1:52" ht="6.75" customHeight="1" x14ac:dyDescent="0.25">
      <c r="L49" s="62"/>
      <c r="M49" s="62"/>
      <c r="N49" s="62"/>
      <c r="O49" s="62"/>
      <c r="P49" s="62"/>
      <c r="Q49" s="62"/>
      <c r="R49" s="62"/>
      <c r="S49" s="62"/>
      <c r="T49" s="62"/>
      <c r="U49" s="62"/>
    </row>
    <row r="50" spans="1:52" ht="10.5" customHeight="1" x14ac:dyDescent="0.25">
      <c r="A50" s="54" t="s">
        <v>19</v>
      </c>
      <c r="B50" s="54"/>
      <c r="C50" s="54"/>
      <c r="D50" s="54" t="s">
        <v>154</v>
      </c>
      <c r="E50" s="54"/>
      <c r="F50" s="54"/>
      <c r="G50" s="54"/>
      <c r="H50" s="54"/>
      <c r="I50" s="61">
        <v>29</v>
      </c>
      <c r="J50" s="61"/>
      <c r="L50" s="62" t="s">
        <v>159</v>
      </c>
      <c r="M50" s="62"/>
      <c r="N50" s="62"/>
      <c r="O50" s="62"/>
      <c r="P50" s="62"/>
      <c r="Q50" s="62"/>
      <c r="R50" s="62"/>
      <c r="S50" s="62"/>
      <c r="T50" s="62"/>
      <c r="U50" s="62"/>
      <c r="V50" s="59">
        <v>1344000</v>
      </c>
      <c r="W50" s="59"/>
      <c r="X50" s="59"/>
      <c r="Y50" s="59"/>
      <c r="Z50" s="60">
        <v>-1153419</v>
      </c>
      <c r="AA50" s="59">
        <v>190581</v>
      </c>
      <c r="AB50" s="59"/>
      <c r="AC50" s="59"/>
      <c r="AD50" s="59"/>
      <c r="AE50" s="59"/>
      <c r="AF50" s="59">
        <v>0</v>
      </c>
      <c r="AG50" s="59"/>
      <c r="AH50" s="59">
        <v>190580.66</v>
      </c>
      <c r="AI50" s="59"/>
      <c r="AJ50" s="59">
        <v>190580.66</v>
      </c>
      <c r="AK50" s="59"/>
      <c r="AL50" s="59"/>
      <c r="AM50" s="59">
        <v>190580.66</v>
      </c>
      <c r="AN50" s="59"/>
      <c r="AO50" s="59"/>
      <c r="AP50" s="59">
        <v>0.34</v>
      </c>
      <c r="AQ50" s="59"/>
      <c r="AR50" s="59"/>
      <c r="AS50" s="59">
        <v>0.34</v>
      </c>
      <c r="AT50" s="59"/>
      <c r="AU50" s="59"/>
      <c r="AV50" s="59">
        <v>0</v>
      </c>
      <c r="AW50" s="59"/>
      <c r="AX50" s="59"/>
      <c r="AY50" s="59"/>
      <c r="AZ50" s="59"/>
    </row>
    <row r="51" spans="1:52" ht="6.75" customHeight="1" x14ac:dyDescent="0.25">
      <c r="L51" s="62"/>
      <c r="M51" s="62"/>
      <c r="N51" s="62"/>
      <c r="O51" s="62"/>
      <c r="P51" s="62"/>
      <c r="Q51" s="62"/>
      <c r="R51" s="62"/>
      <c r="S51" s="62"/>
      <c r="T51" s="62"/>
      <c r="U51" s="62"/>
    </row>
    <row r="52" spans="1:52" ht="11.25" customHeight="1" x14ac:dyDescent="0.25">
      <c r="A52" s="54" t="s">
        <v>21</v>
      </c>
      <c r="B52" s="54"/>
      <c r="C52" s="54"/>
      <c r="D52" s="54" t="s">
        <v>154</v>
      </c>
      <c r="E52" s="54"/>
      <c r="F52" s="54"/>
      <c r="G52" s="54"/>
      <c r="H52" s="54"/>
      <c r="I52" s="61">
        <v>29</v>
      </c>
      <c r="J52" s="61"/>
      <c r="L52" s="55" t="s">
        <v>160</v>
      </c>
      <c r="M52" s="55"/>
      <c r="N52" s="55"/>
      <c r="O52" s="55"/>
      <c r="P52" s="55"/>
      <c r="Q52" s="55"/>
      <c r="R52" s="55"/>
      <c r="S52" s="55"/>
      <c r="T52" s="55"/>
      <c r="U52" s="55"/>
      <c r="V52" s="59">
        <v>25414</v>
      </c>
      <c r="W52" s="59"/>
      <c r="X52" s="59"/>
      <c r="Y52" s="59"/>
      <c r="Z52" s="60">
        <v>-19019</v>
      </c>
      <c r="AA52" s="59">
        <v>6395</v>
      </c>
      <c r="AB52" s="59"/>
      <c r="AC52" s="59"/>
      <c r="AD52" s="59"/>
      <c r="AE52" s="59"/>
      <c r="AF52" s="59">
        <v>0</v>
      </c>
      <c r="AG52" s="59"/>
      <c r="AH52" s="59">
        <v>6394.13</v>
      </c>
      <c r="AI52" s="59"/>
      <c r="AJ52" s="59">
        <v>6394.13</v>
      </c>
      <c r="AK52" s="59"/>
      <c r="AL52" s="59"/>
      <c r="AM52" s="59">
        <v>6394.13</v>
      </c>
      <c r="AN52" s="59"/>
      <c r="AO52" s="59"/>
      <c r="AP52" s="59">
        <v>0.87</v>
      </c>
      <c r="AQ52" s="59"/>
      <c r="AR52" s="59"/>
      <c r="AS52" s="59">
        <v>0.87</v>
      </c>
      <c r="AT52" s="59"/>
      <c r="AU52" s="59"/>
      <c r="AV52" s="59">
        <v>0</v>
      </c>
      <c r="AW52" s="59"/>
      <c r="AX52" s="59"/>
      <c r="AY52" s="59"/>
      <c r="AZ52" s="59"/>
    </row>
    <row r="53" spans="1:52" ht="11.25" customHeight="1" x14ac:dyDescent="0.25">
      <c r="A53" s="54" t="s">
        <v>23</v>
      </c>
      <c r="B53" s="54"/>
      <c r="C53" s="54"/>
      <c r="D53" s="54" t="s">
        <v>154</v>
      </c>
      <c r="E53" s="54"/>
      <c r="F53" s="54"/>
      <c r="G53" s="54"/>
      <c r="H53" s="54"/>
      <c r="I53" s="61">
        <v>29</v>
      </c>
      <c r="J53" s="61"/>
      <c r="L53" s="55" t="s">
        <v>161</v>
      </c>
      <c r="M53" s="55"/>
      <c r="N53" s="55"/>
      <c r="O53" s="55"/>
      <c r="P53" s="55"/>
      <c r="Q53" s="55"/>
      <c r="R53" s="55"/>
      <c r="S53" s="55"/>
      <c r="T53" s="55"/>
      <c r="U53" s="55"/>
      <c r="V53" s="59">
        <v>25414</v>
      </c>
      <c r="W53" s="59"/>
      <c r="X53" s="59"/>
      <c r="Y53" s="59"/>
      <c r="Z53" s="60">
        <v>-20377</v>
      </c>
      <c r="AA53" s="59">
        <v>5037</v>
      </c>
      <c r="AB53" s="59"/>
      <c r="AC53" s="59"/>
      <c r="AD53" s="59"/>
      <c r="AE53" s="59"/>
      <c r="AF53" s="59">
        <v>0</v>
      </c>
      <c r="AG53" s="59"/>
      <c r="AH53" s="59">
        <v>5036.1099999999997</v>
      </c>
      <c r="AI53" s="59"/>
      <c r="AJ53" s="59">
        <v>5036.1099999999997</v>
      </c>
      <c r="AK53" s="59"/>
      <c r="AL53" s="59"/>
      <c r="AM53" s="59">
        <v>5036.1099999999997</v>
      </c>
      <c r="AN53" s="59"/>
      <c r="AO53" s="59"/>
      <c r="AP53" s="59">
        <v>0.89</v>
      </c>
      <c r="AQ53" s="59"/>
      <c r="AR53" s="59"/>
      <c r="AS53" s="59">
        <v>0.89</v>
      </c>
      <c r="AT53" s="59"/>
      <c r="AU53" s="59"/>
      <c r="AV53" s="59">
        <v>0</v>
      </c>
      <c r="AW53" s="59"/>
      <c r="AX53" s="59"/>
      <c r="AY53" s="59"/>
      <c r="AZ53" s="59"/>
    </row>
    <row r="54" spans="1:52" ht="11.25" customHeight="1" x14ac:dyDescent="0.25">
      <c r="A54" s="54" t="s">
        <v>25</v>
      </c>
      <c r="B54" s="54"/>
      <c r="C54" s="54"/>
      <c r="D54" s="54" t="s">
        <v>154</v>
      </c>
      <c r="E54" s="54"/>
      <c r="F54" s="54"/>
      <c r="G54" s="54"/>
      <c r="H54" s="54"/>
      <c r="I54" s="61">
        <v>29</v>
      </c>
      <c r="J54" s="61"/>
      <c r="L54" s="55" t="s">
        <v>162</v>
      </c>
      <c r="M54" s="55"/>
      <c r="N54" s="55"/>
      <c r="O54" s="55"/>
      <c r="P54" s="55"/>
      <c r="Q54" s="55"/>
      <c r="R54" s="55"/>
      <c r="S54" s="55"/>
      <c r="T54" s="55"/>
      <c r="U54" s="55"/>
      <c r="V54" s="59">
        <v>400</v>
      </c>
      <c r="W54" s="59"/>
      <c r="X54" s="59"/>
      <c r="Y54" s="59"/>
      <c r="Z54" s="60">
        <v>-400</v>
      </c>
      <c r="AA54" s="59">
        <v>0</v>
      </c>
      <c r="AB54" s="59"/>
      <c r="AC54" s="59"/>
      <c r="AD54" s="59"/>
      <c r="AE54" s="59"/>
      <c r="AF54" s="59">
        <v>0</v>
      </c>
      <c r="AG54" s="59"/>
      <c r="AH54" s="59">
        <v>0</v>
      </c>
      <c r="AI54" s="59"/>
      <c r="AJ54" s="59">
        <v>0</v>
      </c>
      <c r="AK54" s="59"/>
      <c r="AL54" s="59"/>
      <c r="AM54" s="59">
        <v>0</v>
      </c>
      <c r="AN54" s="59"/>
      <c r="AO54" s="59"/>
      <c r="AP54" s="59">
        <v>0</v>
      </c>
      <c r="AQ54" s="59"/>
      <c r="AR54" s="59"/>
      <c r="AS54" s="59">
        <v>0</v>
      </c>
      <c r="AT54" s="59"/>
      <c r="AU54" s="59"/>
      <c r="AV54" s="59">
        <v>0</v>
      </c>
      <c r="AW54" s="59"/>
      <c r="AX54" s="59"/>
      <c r="AY54" s="59"/>
      <c r="AZ54" s="59"/>
    </row>
    <row r="55" spans="1:52" ht="12" customHeight="1" x14ac:dyDescent="0.25">
      <c r="K55" s="57" t="s">
        <v>163</v>
      </c>
      <c r="L55" s="57"/>
      <c r="M55" s="57"/>
      <c r="N55" s="57"/>
      <c r="O55" s="57"/>
      <c r="P55" s="57"/>
      <c r="Q55" s="57"/>
      <c r="R55" s="57"/>
      <c r="S55" s="57"/>
      <c r="T55" s="63" t="s">
        <v>148</v>
      </c>
      <c r="V55" s="59">
        <v>1706196</v>
      </c>
      <c r="W55" s="59"/>
      <c r="X55" s="59"/>
      <c r="Y55" s="59"/>
      <c r="Z55" s="60">
        <v>-1466683</v>
      </c>
      <c r="AA55" s="59">
        <v>239513</v>
      </c>
      <c r="AB55" s="59"/>
      <c r="AC55" s="59"/>
      <c r="AD55" s="59"/>
      <c r="AE55" s="59"/>
      <c r="AF55" s="59">
        <v>0</v>
      </c>
      <c r="AG55" s="59"/>
      <c r="AH55" s="59">
        <v>239510.9</v>
      </c>
      <c r="AI55" s="59"/>
      <c r="AJ55" s="59">
        <v>239510.9</v>
      </c>
      <c r="AK55" s="59"/>
      <c r="AL55" s="59"/>
      <c r="AM55" s="59">
        <v>239510.9</v>
      </c>
      <c r="AN55" s="59"/>
      <c r="AO55" s="59"/>
      <c r="AP55" s="59">
        <v>2.1</v>
      </c>
      <c r="AQ55" s="59"/>
      <c r="AR55" s="59"/>
      <c r="AS55" s="59">
        <v>2.1</v>
      </c>
      <c r="AT55" s="59"/>
      <c r="AU55" s="59"/>
      <c r="AV55" s="59">
        <v>0</v>
      </c>
      <c r="AW55" s="59"/>
      <c r="AX55" s="59"/>
      <c r="AY55" s="59"/>
      <c r="AZ55" s="59"/>
    </row>
    <row r="56" spans="1:52" ht="11.25" customHeight="1" x14ac:dyDescent="0.25">
      <c r="G56" s="54" t="s">
        <v>165</v>
      </c>
      <c r="H56" s="54"/>
      <c r="I56" s="54"/>
      <c r="L56" s="56" t="s">
        <v>166</v>
      </c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</row>
    <row r="57" spans="1:52" ht="11.25" customHeight="1" x14ac:dyDescent="0.25">
      <c r="A57" s="54" t="s">
        <v>167</v>
      </c>
      <c r="B57" s="54"/>
      <c r="C57" s="54"/>
      <c r="D57" s="54" t="s">
        <v>154</v>
      </c>
      <c r="E57" s="54"/>
      <c r="F57" s="54"/>
      <c r="G57" s="54"/>
      <c r="H57" s="54"/>
      <c r="I57" s="61">
        <v>29</v>
      </c>
      <c r="J57" s="61"/>
      <c r="L57" s="55" t="s">
        <v>168</v>
      </c>
      <c r="M57" s="55"/>
      <c r="N57" s="55"/>
      <c r="O57" s="55"/>
      <c r="P57" s="55"/>
      <c r="Q57" s="55"/>
      <c r="R57" s="55"/>
      <c r="S57" s="55"/>
      <c r="T57" s="55"/>
      <c r="U57" s="55"/>
      <c r="V57" s="59">
        <v>48000</v>
      </c>
      <c r="W57" s="59"/>
      <c r="X57" s="59"/>
      <c r="Y57" s="59"/>
      <c r="Z57" s="60">
        <v>0</v>
      </c>
      <c r="AA57" s="59">
        <v>48000</v>
      </c>
      <c r="AB57" s="59"/>
      <c r="AC57" s="59"/>
      <c r="AD57" s="59"/>
      <c r="AE57" s="59"/>
      <c r="AF57" s="59">
        <v>0</v>
      </c>
      <c r="AG57" s="59"/>
      <c r="AH57" s="59">
        <v>11283.2</v>
      </c>
      <c r="AI57" s="59"/>
      <c r="AJ57" s="59">
        <v>11283.2</v>
      </c>
      <c r="AK57" s="59"/>
      <c r="AL57" s="59"/>
      <c r="AM57" s="59">
        <v>11283.2</v>
      </c>
      <c r="AN57" s="59"/>
      <c r="AO57" s="59"/>
      <c r="AP57" s="59">
        <v>36716.800000000003</v>
      </c>
      <c r="AQ57" s="59"/>
      <c r="AR57" s="59"/>
      <c r="AS57" s="59">
        <v>36716.800000000003</v>
      </c>
      <c r="AT57" s="59"/>
      <c r="AU57" s="59"/>
      <c r="AV57" s="59">
        <v>0</v>
      </c>
      <c r="AW57" s="59"/>
      <c r="AX57" s="59"/>
      <c r="AY57" s="59"/>
      <c r="AZ57" s="59"/>
    </row>
    <row r="58" spans="1:52" ht="11.25" customHeight="1" x14ac:dyDescent="0.25">
      <c r="A58" s="54" t="s">
        <v>169</v>
      </c>
      <c r="B58" s="54"/>
      <c r="C58" s="54"/>
      <c r="D58" s="54" t="s">
        <v>154</v>
      </c>
      <c r="E58" s="54"/>
      <c r="F58" s="54"/>
      <c r="G58" s="54"/>
      <c r="H58" s="54"/>
      <c r="I58" s="61">
        <v>29</v>
      </c>
      <c r="J58" s="61"/>
      <c r="L58" s="55" t="s">
        <v>170</v>
      </c>
      <c r="M58" s="55"/>
      <c r="N58" s="55"/>
      <c r="O58" s="55"/>
      <c r="P58" s="55"/>
      <c r="Q58" s="55"/>
      <c r="R58" s="55"/>
      <c r="S58" s="55"/>
      <c r="T58" s="55"/>
      <c r="U58" s="55"/>
      <c r="V58" s="59">
        <v>0</v>
      </c>
      <c r="W58" s="59"/>
      <c r="X58" s="59"/>
      <c r="Y58" s="59"/>
      <c r="Z58" s="60">
        <v>36000</v>
      </c>
      <c r="AA58" s="59">
        <v>36000</v>
      </c>
      <c r="AB58" s="59"/>
      <c r="AC58" s="59"/>
      <c r="AD58" s="59"/>
      <c r="AE58" s="59"/>
      <c r="AF58" s="59">
        <v>0</v>
      </c>
      <c r="AG58" s="59"/>
      <c r="AH58" s="59">
        <v>14873.86</v>
      </c>
      <c r="AI58" s="59"/>
      <c r="AJ58" s="59">
        <v>14873.86</v>
      </c>
      <c r="AK58" s="59"/>
      <c r="AL58" s="59"/>
      <c r="AM58" s="59">
        <v>14873.86</v>
      </c>
      <c r="AN58" s="59"/>
      <c r="AO58" s="59"/>
      <c r="AP58" s="59">
        <v>21126.14</v>
      </c>
      <c r="AQ58" s="59"/>
      <c r="AR58" s="59"/>
      <c r="AS58" s="59">
        <v>21126.14</v>
      </c>
      <c r="AT58" s="59"/>
      <c r="AU58" s="59"/>
      <c r="AV58" s="59">
        <v>0</v>
      </c>
      <c r="AW58" s="59"/>
      <c r="AX58" s="59"/>
      <c r="AY58" s="59"/>
      <c r="AZ58" s="59"/>
    </row>
    <row r="59" spans="1:52" ht="11.25" customHeight="1" x14ac:dyDescent="0.25">
      <c r="A59" s="54" t="s">
        <v>171</v>
      </c>
      <c r="B59" s="54"/>
      <c r="C59" s="54"/>
      <c r="D59" s="54" t="s">
        <v>154</v>
      </c>
      <c r="E59" s="54"/>
      <c r="F59" s="54"/>
      <c r="G59" s="54"/>
      <c r="H59" s="54"/>
      <c r="I59" s="61">
        <v>29</v>
      </c>
      <c r="J59" s="61"/>
      <c r="L59" s="55" t="s">
        <v>172</v>
      </c>
      <c r="M59" s="55"/>
      <c r="N59" s="55"/>
      <c r="O59" s="55"/>
      <c r="P59" s="55"/>
      <c r="Q59" s="55"/>
      <c r="R59" s="55"/>
      <c r="S59" s="55"/>
      <c r="T59" s="55"/>
      <c r="U59" s="55"/>
      <c r="V59" s="59">
        <v>72000</v>
      </c>
      <c r="W59" s="59"/>
      <c r="X59" s="59"/>
      <c r="Y59" s="59"/>
      <c r="Z59" s="60">
        <v>0</v>
      </c>
      <c r="AA59" s="59">
        <v>72000</v>
      </c>
      <c r="AB59" s="59"/>
      <c r="AC59" s="59"/>
      <c r="AD59" s="59"/>
      <c r="AE59" s="59"/>
      <c r="AF59" s="59">
        <v>0</v>
      </c>
      <c r="AG59" s="59"/>
      <c r="AH59" s="59">
        <v>33118.300000000003</v>
      </c>
      <c r="AI59" s="59"/>
      <c r="AJ59" s="59">
        <v>33118.300000000003</v>
      </c>
      <c r="AK59" s="59"/>
      <c r="AL59" s="59"/>
      <c r="AM59" s="59">
        <v>31173.8</v>
      </c>
      <c r="AN59" s="59"/>
      <c r="AO59" s="59"/>
      <c r="AP59" s="59">
        <v>38881.699999999997</v>
      </c>
      <c r="AQ59" s="59"/>
      <c r="AR59" s="59"/>
      <c r="AS59" s="59">
        <v>38881.699999999997</v>
      </c>
      <c r="AT59" s="59"/>
      <c r="AU59" s="59"/>
      <c r="AV59" s="59">
        <v>1944.5</v>
      </c>
      <c r="AW59" s="59"/>
      <c r="AX59" s="59"/>
      <c r="AY59" s="59"/>
      <c r="AZ59" s="59"/>
    </row>
    <row r="60" spans="1:52" ht="11.25" customHeight="1" x14ac:dyDescent="0.25">
      <c r="A60" s="54" t="s">
        <v>173</v>
      </c>
      <c r="B60" s="54"/>
      <c r="C60" s="54"/>
      <c r="D60" s="54" t="s">
        <v>154</v>
      </c>
      <c r="E60" s="54"/>
      <c r="F60" s="54"/>
      <c r="G60" s="54"/>
      <c r="H60" s="54"/>
      <c r="I60" s="61">
        <v>29</v>
      </c>
      <c r="J60" s="61"/>
      <c r="L60" s="55" t="s">
        <v>174</v>
      </c>
      <c r="M60" s="55"/>
      <c r="N60" s="55"/>
      <c r="O60" s="55"/>
      <c r="P60" s="55"/>
      <c r="Q60" s="55"/>
      <c r="R60" s="55"/>
      <c r="S60" s="55"/>
      <c r="T60" s="55"/>
      <c r="U60" s="55"/>
      <c r="V60" s="59">
        <v>27600</v>
      </c>
      <c r="W60" s="59"/>
      <c r="X60" s="59"/>
      <c r="Y60" s="59"/>
      <c r="Z60" s="60">
        <v>0</v>
      </c>
      <c r="AA60" s="59">
        <v>27600</v>
      </c>
      <c r="AB60" s="59"/>
      <c r="AC60" s="59"/>
      <c r="AD60" s="59"/>
      <c r="AE60" s="59"/>
      <c r="AF60" s="59">
        <v>0</v>
      </c>
      <c r="AG60" s="59"/>
      <c r="AH60" s="59">
        <v>0</v>
      </c>
      <c r="AI60" s="59"/>
      <c r="AJ60" s="59">
        <v>0</v>
      </c>
      <c r="AK60" s="59"/>
      <c r="AL60" s="59"/>
      <c r="AM60" s="59">
        <v>0</v>
      </c>
      <c r="AN60" s="59"/>
      <c r="AO60" s="59"/>
      <c r="AP60" s="59">
        <v>27600</v>
      </c>
      <c r="AQ60" s="59"/>
      <c r="AR60" s="59"/>
      <c r="AS60" s="59">
        <v>27600</v>
      </c>
      <c r="AT60" s="59"/>
      <c r="AU60" s="59"/>
      <c r="AV60" s="59">
        <v>0</v>
      </c>
      <c r="AW60" s="59"/>
      <c r="AX60" s="59"/>
      <c r="AY60" s="59"/>
      <c r="AZ60" s="59"/>
    </row>
    <row r="61" spans="1:52" ht="10.5" customHeight="1" x14ac:dyDescent="0.25">
      <c r="A61" s="54" t="s">
        <v>175</v>
      </c>
      <c r="B61" s="54"/>
      <c r="C61" s="54"/>
      <c r="D61" s="54" t="s">
        <v>154</v>
      </c>
      <c r="E61" s="54"/>
      <c r="F61" s="54"/>
      <c r="G61" s="54"/>
      <c r="H61" s="54"/>
      <c r="I61" s="61">
        <v>29</v>
      </c>
      <c r="J61" s="61"/>
      <c r="L61" s="62" t="s">
        <v>176</v>
      </c>
      <c r="M61" s="62"/>
      <c r="N61" s="62"/>
      <c r="O61" s="62"/>
      <c r="P61" s="62"/>
      <c r="Q61" s="62"/>
      <c r="R61" s="62"/>
      <c r="S61" s="62"/>
      <c r="T61" s="62"/>
      <c r="U61" s="62"/>
      <c r="V61" s="59">
        <v>0</v>
      </c>
      <c r="W61" s="59"/>
      <c r="X61" s="59"/>
      <c r="Y61" s="59"/>
      <c r="Z61" s="60">
        <v>1200</v>
      </c>
      <c r="AA61" s="59">
        <v>1200</v>
      </c>
      <c r="AB61" s="59"/>
      <c r="AC61" s="59"/>
      <c r="AD61" s="59"/>
      <c r="AE61" s="59"/>
      <c r="AF61" s="59">
        <v>0</v>
      </c>
      <c r="AG61" s="59"/>
      <c r="AH61" s="59">
        <v>270</v>
      </c>
      <c r="AI61" s="59"/>
      <c r="AJ61" s="59">
        <v>270</v>
      </c>
      <c r="AK61" s="59"/>
      <c r="AL61" s="59"/>
      <c r="AM61" s="59">
        <v>270</v>
      </c>
      <c r="AN61" s="59"/>
      <c r="AO61" s="59"/>
      <c r="AP61" s="59">
        <v>930</v>
      </c>
      <c r="AQ61" s="59"/>
      <c r="AR61" s="59"/>
      <c r="AS61" s="59">
        <v>930</v>
      </c>
      <c r="AT61" s="59"/>
      <c r="AU61" s="59"/>
      <c r="AV61" s="59">
        <v>0</v>
      </c>
      <c r="AW61" s="59"/>
      <c r="AX61" s="59"/>
      <c r="AY61" s="59"/>
      <c r="AZ61" s="59"/>
    </row>
    <row r="62" spans="1:52" ht="6.75" customHeight="1" x14ac:dyDescent="0.25">
      <c r="L62" s="62"/>
      <c r="M62" s="62"/>
      <c r="N62" s="62"/>
      <c r="O62" s="62"/>
      <c r="P62" s="62"/>
      <c r="Q62" s="62"/>
      <c r="R62" s="62"/>
      <c r="S62" s="62"/>
      <c r="T62" s="62"/>
      <c r="U62" s="62"/>
    </row>
    <row r="63" spans="1:52" ht="11.25" customHeight="1" x14ac:dyDescent="0.25">
      <c r="A63" s="54" t="s">
        <v>177</v>
      </c>
      <c r="B63" s="54"/>
      <c r="C63" s="54"/>
      <c r="D63" s="54" t="s">
        <v>154</v>
      </c>
      <c r="E63" s="54"/>
      <c r="F63" s="54"/>
      <c r="G63" s="54"/>
      <c r="H63" s="54"/>
      <c r="I63" s="61">
        <v>29</v>
      </c>
      <c r="J63" s="61"/>
      <c r="L63" s="55" t="s">
        <v>178</v>
      </c>
      <c r="M63" s="55"/>
      <c r="N63" s="55"/>
      <c r="O63" s="55"/>
      <c r="P63" s="55"/>
      <c r="Q63" s="55"/>
      <c r="R63" s="55"/>
      <c r="S63" s="55"/>
      <c r="T63" s="55"/>
      <c r="U63" s="55"/>
      <c r="V63" s="59">
        <v>12000</v>
      </c>
      <c r="W63" s="59"/>
      <c r="X63" s="59"/>
      <c r="Y63" s="59"/>
      <c r="Z63" s="60">
        <v>0</v>
      </c>
      <c r="AA63" s="59">
        <v>12000</v>
      </c>
      <c r="AB63" s="59"/>
      <c r="AC63" s="59"/>
      <c r="AD63" s="59"/>
      <c r="AE63" s="59"/>
      <c r="AF63" s="59">
        <v>0</v>
      </c>
      <c r="AG63" s="59"/>
      <c r="AH63" s="59">
        <v>0</v>
      </c>
      <c r="AI63" s="59"/>
      <c r="AJ63" s="59">
        <v>0</v>
      </c>
      <c r="AK63" s="59"/>
      <c r="AL63" s="59"/>
      <c r="AM63" s="59">
        <v>0</v>
      </c>
      <c r="AN63" s="59"/>
      <c r="AO63" s="59"/>
      <c r="AP63" s="59">
        <v>12000</v>
      </c>
      <c r="AQ63" s="59"/>
      <c r="AR63" s="59"/>
      <c r="AS63" s="59">
        <v>12000</v>
      </c>
      <c r="AT63" s="59"/>
      <c r="AU63" s="59"/>
      <c r="AV63" s="59">
        <v>0</v>
      </c>
      <c r="AW63" s="59"/>
      <c r="AX63" s="59"/>
      <c r="AY63" s="59"/>
      <c r="AZ63" s="59"/>
    </row>
    <row r="64" spans="1:52" ht="10.5" customHeight="1" x14ac:dyDescent="0.25">
      <c r="A64" s="54" t="s">
        <v>179</v>
      </c>
      <c r="B64" s="54"/>
      <c r="C64" s="54"/>
      <c r="D64" s="54" t="s">
        <v>154</v>
      </c>
      <c r="E64" s="54"/>
      <c r="F64" s="54"/>
      <c r="G64" s="54"/>
      <c r="H64" s="54"/>
      <c r="I64" s="61">
        <v>29</v>
      </c>
      <c r="J64" s="61"/>
      <c r="L64" s="62" t="s">
        <v>180</v>
      </c>
      <c r="M64" s="62"/>
      <c r="N64" s="62"/>
      <c r="O64" s="62"/>
      <c r="P64" s="62"/>
      <c r="Q64" s="62"/>
      <c r="R64" s="62"/>
      <c r="S64" s="62"/>
      <c r="T64" s="62"/>
      <c r="U64" s="62"/>
      <c r="V64" s="59">
        <v>20000</v>
      </c>
      <c r="W64" s="59"/>
      <c r="X64" s="59"/>
      <c r="Y64" s="59"/>
      <c r="Z64" s="60">
        <v>0</v>
      </c>
      <c r="AA64" s="59">
        <v>20000</v>
      </c>
      <c r="AB64" s="59"/>
      <c r="AC64" s="59"/>
      <c r="AD64" s="59"/>
      <c r="AE64" s="59"/>
      <c r="AF64" s="59">
        <v>0</v>
      </c>
      <c r="AG64" s="59"/>
      <c r="AH64" s="59">
        <v>14200</v>
      </c>
      <c r="AI64" s="59"/>
      <c r="AJ64" s="59">
        <v>14200</v>
      </c>
      <c r="AK64" s="59"/>
      <c r="AL64" s="59"/>
      <c r="AM64" s="59">
        <v>14200</v>
      </c>
      <c r="AN64" s="59"/>
      <c r="AO64" s="59"/>
      <c r="AP64" s="59">
        <v>5800</v>
      </c>
      <c r="AQ64" s="59"/>
      <c r="AR64" s="59"/>
      <c r="AS64" s="59">
        <v>5800</v>
      </c>
      <c r="AT64" s="59"/>
      <c r="AU64" s="59"/>
      <c r="AV64" s="59">
        <v>0</v>
      </c>
      <c r="AW64" s="59"/>
      <c r="AX64" s="59"/>
      <c r="AY64" s="59"/>
      <c r="AZ64" s="59"/>
    </row>
    <row r="65" spans="1:52" ht="6.75" customHeight="1" x14ac:dyDescent="0.25">
      <c r="L65" s="62"/>
      <c r="M65" s="62"/>
      <c r="N65" s="62"/>
      <c r="O65" s="62"/>
      <c r="P65" s="62"/>
      <c r="Q65" s="62"/>
      <c r="R65" s="62"/>
      <c r="S65" s="62"/>
      <c r="T65" s="62"/>
      <c r="U65" s="62"/>
    </row>
    <row r="66" spans="1:52" ht="11.25" customHeight="1" x14ac:dyDescent="0.25">
      <c r="A66" s="54" t="s">
        <v>181</v>
      </c>
      <c r="B66" s="54"/>
      <c r="C66" s="54"/>
      <c r="D66" s="54" t="s">
        <v>154</v>
      </c>
      <c r="E66" s="54"/>
      <c r="F66" s="54"/>
      <c r="G66" s="54"/>
      <c r="H66" s="54"/>
      <c r="I66" s="61">
        <v>29</v>
      </c>
      <c r="J66" s="61"/>
      <c r="L66" s="55" t="s">
        <v>182</v>
      </c>
      <c r="M66" s="55"/>
      <c r="N66" s="55"/>
      <c r="O66" s="55"/>
      <c r="P66" s="55"/>
      <c r="Q66" s="55"/>
      <c r="R66" s="55"/>
      <c r="S66" s="55"/>
      <c r="T66" s="55"/>
      <c r="U66" s="55"/>
      <c r="V66" s="59">
        <v>24000</v>
      </c>
      <c r="W66" s="59"/>
      <c r="X66" s="59"/>
      <c r="Y66" s="59"/>
      <c r="Z66" s="60">
        <v>0</v>
      </c>
      <c r="AA66" s="59">
        <v>24000</v>
      </c>
      <c r="AB66" s="59"/>
      <c r="AC66" s="59"/>
      <c r="AD66" s="59"/>
      <c r="AE66" s="59"/>
      <c r="AF66" s="59">
        <v>0</v>
      </c>
      <c r="AG66" s="59"/>
      <c r="AH66" s="59">
        <v>0</v>
      </c>
      <c r="AI66" s="59"/>
      <c r="AJ66" s="59">
        <v>0</v>
      </c>
      <c r="AK66" s="59"/>
      <c r="AL66" s="59"/>
      <c r="AM66" s="59">
        <v>0</v>
      </c>
      <c r="AN66" s="59"/>
      <c r="AO66" s="59"/>
      <c r="AP66" s="59">
        <v>24000</v>
      </c>
      <c r="AQ66" s="59"/>
      <c r="AR66" s="59"/>
      <c r="AS66" s="59">
        <v>24000</v>
      </c>
      <c r="AT66" s="59"/>
      <c r="AU66" s="59"/>
      <c r="AV66" s="59">
        <v>0</v>
      </c>
      <c r="AW66" s="59"/>
      <c r="AX66" s="59"/>
      <c r="AY66" s="59"/>
      <c r="AZ66" s="59"/>
    </row>
    <row r="67" spans="1:52" ht="11.25" customHeight="1" x14ac:dyDescent="0.25">
      <c r="A67" s="54" t="s">
        <v>183</v>
      </c>
      <c r="B67" s="54"/>
      <c r="C67" s="54"/>
      <c r="D67" s="54" t="s">
        <v>154</v>
      </c>
      <c r="E67" s="54"/>
      <c r="F67" s="54"/>
      <c r="G67" s="54"/>
      <c r="H67" s="54"/>
      <c r="I67" s="61">
        <v>29</v>
      </c>
      <c r="J67" s="61"/>
      <c r="L67" s="55" t="s">
        <v>184</v>
      </c>
      <c r="M67" s="55"/>
      <c r="N67" s="55"/>
      <c r="O67" s="55"/>
      <c r="P67" s="55"/>
      <c r="Q67" s="55"/>
      <c r="R67" s="55"/>
      <c r="S67" s="55"/>
      <c r="T67" s="55"/>
      <c r="U67" s="55"/>
      <c r="V67" s="59">
        <v>13440</v>
      </c>
      <c r="W67" s="59"/>
      <c r="X67" s="59"/>
      <c r="Y67" s="59"/>
      <c r="Z67" s="60">
        <v>0</v>
      </c>
      <c r="AA67" s="59">
        <v>13440</v>
      </c>
      <c r="AB67" s="59"/>
      <c r="AC67" s="59"/>
      <c r="AD67" s="59"/>
      <c r="AE67" s="59"/>
      <c r="AF67" s="59">
        <v>0</v>
      </c>
      <c r="AG67" s="59"/>
      <c r="AH67" s="59">
        <v>0</v>
      </c>
      <c r="AI67" s="59"/>
      <c r="AJ67" s="59">
        <v>0</v>
      </c>
      <c r="AK67" s="59"/>
      <c r="AL67" s="59"/>
      <c r="AM67" s="59">
        <v>0</v>
      </c>
      <c r="AN67" s="59"/>
      <c r="AO67" s="59"/>
      <c r="AP67" s="59">
        <v>13440</v>
      </c>
      <c r="AQ67" s="59"/>
      <c r="AR67" s="59"/>
      <c r="AS67" s="59">
        <v>13440</v>
      </c>
      <c r="AT67" s="59"/>
      <c r="AU67" s="59"/>
      <c r="AV67" s="59">
        <v>0</v>
      </c>
      <c r="AW67" s="59"/>
      <c r="AX67" s="59"/>
      <c r="AY67" s="59"/>
      <c r="AZ67" s="59"/>
    </row>
    <row r="68" spans="1:52" ht="11.25" customHeight="1" x14ac:dyDescent="0.25">
      <c r="A68" s="54" t="s">
        <v>185</v>
      </c>
      <c r="B68" s="54"/>
      <c r="C68" s="54"/>
      <c r="D68" s="54" t="s">
        <v>154</v>
      </c>
      <c r="E68" s="54"/>
      <c r="F68" s="54"/>
      <c r="G68" s="54"/>
      <c r="H68" s="54"/>
      <c r="I68" s="61">
        <v>29</v>
      </c>
      <c r="J68" s="61"/>
      <c r="L68" s="55" t="s">
        <v>186</v>
      </c>
      <c r="M68" s="55"/>
      <c r="N68" s="55"/>
      <c r="O68" s="55"/>
      <c r="P68" s="55"/>
      <c r="Q68" s="55"/>
      <c r="R68" s="55"/>
      <c r="S68" s="55"/>
      <c r="T68" s="55"/>
      <c r="U68" s="55"/>
      <c r="V68" s="59">
        <v>20000</v>
      </c>
      <c r="W68" s="59"/>
      <c r="X68" s="59"/>
      <c r="Y68" s="59"/>
      <c r="Z68" s="60">
        <v>0</v>
      </c>
      <c r="AA68" s="59">
        <v>20000</v>
      </c>
      <c r="AB68" s="59"/>
      <c r="AC68" s="59"/>
      <c r="AD68" s="59"/>
      <c r="AE68" s="59"/>
      <c r="AF68" s="59">
        <v>0</v>
      </c>
      <c r="AG68" s="59"/>
      <c r="AH68" s="59">
        <v>0</v>
      </c>
      <c r="AI68" s="59"/>
      <c r="AJ68" s="59">
        <v>0</v>
      </c>
      <c r="AK68" s="59"/>
      <c r="AL68" s="59"/>
      <c r="AM68" s="59">
        <v>0</v>
      </c>
      <c r="AN68" s="59"/>
      <c r="AO68" s="59"/>
      <c r="AP68" s="59">
        <v>20000</v>
      </c>
      <c r="AQ68" s="59"/>
      <c r="AR68" s="59"/>
      <c r="AS68" s="59">
        <v>20000</v>
      </c>
      <c r="AT68" s="59"/>
      <c r="AU68" s="59"/>
      <c r="AV68" s="59">
        <v>0</v>
      </c>
      <c r="AW68" s="59"/>
      <c r="AX68" s="59"/>
      <c r="AY68" s="59"/>
      <c r="AZ68" s="59"/>
    </row>
    <row r="69" spans="1:52" ht="11.25" customHeight="1" x14ac:dyDescent="0.25">
      <c r="A69" s="54" t="s">
        <v>187</v>
      </c>
      <c r="B69" s="54"/>
      <c r="C69" s="54"/>
      <c r="D69" s="54" t="s">
        <v>154</v>
      </c>
      <c r="E69" s="54"/>
      <c r="F69" s="54"/>
      <c r="G69" s="54"/>
      <c r="H69" s="54"/>
      <c r="I69" s="61">
        <v>29</v>
      </c>
      <c r="J69" s="61"/>
      <c r="L69" s="55" t="s">
        <v>188</v>
      </c>
      <c r="M69" s="55"/>
      <c r="N69" s="55"/>
      <c r="O69" s="55"/>
      <c r="P69" s="55"/>
      <c r="Q69" s="55"/>
      <c r="R69" s="55"/>
      <c r="S69" s="55"/>
      <c r="T69" s="55"/>
      <c r="U69" s="55"/>
      <c r="V69" s="59">
        <v>15000</v>
      </c>
      <c r="W69" s="59"/>
      <c r="X69" s="59"/>
      <c r="Y69" s="59"/>
      <c r="Z69" s="60">
        <v>0</v>
      </c>
      <c r="AA69" s="59">
        <v>15000</v>
      </c>
      <c r="AB69" s="59"/>
      <c r="AC69" s="59"/>
      <c r="AD69" s="59"/>
      <c r="AE69" s="59"/>
      <c r="AF69" s="59">
        <v>0</v>
      </c>
      <c r="AG69" s="59"/>
      <c r="AH69" s="59">
        <v>0</v>
      </c>
      <c r="AI69" s="59"/>
      <c r="AJ69" s="59">
        <v>0</v>
      </c>
      <c r="AK69" s="59"/>
      <c r="AL69" s="59"/>
      <c r="AM69" s="59">
        <v>0</v>
      </c>
      <c r="AN69" s="59"/>
      <c r="AO69" s="59"/>
      <c r="AP69" s="59">
        <v>15000</v>
      </c>
      <c r="AQ69" s="59"/>
      <c r="AR69" s="59"/>
      <c r="AS69" s="59">
        <v>15000</v>
      </c>
      <c r="AT69" s="59"/>
      <c r="AU69" s="59"/>
      <c r="AV69" s="59">
        <v>0</v>
      </c>
      <c r="AW69" s="59"/>
      <c r="AX69" s="59"/>
      <c r="AY69" s="59"/>
      <c r="AZ69" s="59"/>
    </row>
    <row r="70" spans="1:52" ht="11.25" customHeight="1" x14ac:dyDescent="0.25">
      <c r="A70" s="54" t="s">
        <v>189</v>
      </c>
      <c r="B70" s="54"/>
      <c r="C70" s="54"/>
      <c r="D70" s="54" t="s">
        <v>154</v>
      </c>
      <c r="E70" s="54"/>
      <c r="F70" s="54"/>
      <c r="G70" s="54"/>
      <c r="H70" s="54"/>
      <c r="I70" s="61">
        <v>29</v>
      </c>
      <c r="J70" s="61"/>
      <c r="L70" s="55" t="s">
        <v>190</v>
      </c>
      <c r="M70" s="55"/>
      <c r="N70" s="55"/>
      <c r="O70" s="55"/>
      <c r="P70" s="55"/>
      <c r="Q70" s="55"/>
      <c r="R70" s="55"/>
      <c r="S70" s="55"/>
      <c r="T70" s="55"/>
      <c r="U70" s="55"/>
      <c r="V70" s="59">
        <v>0</v>
      </c>
      <c r="W70" s="59"/>
      <c r="X70" s="59"/>
      <c r="Y70" s="59"/>
      <c r="Z70" s="60">
        <v>310464</v>
      </c>
      <c r="AA70" s="59">
        <v>310464</v>
      </c>
      <c r="AB70" s="59"/>
      <c r="AC70" s="59"/>
      <c r="AD70" s="59"/>
      <c r="AE70" s="59"/>
      <c r="AF70" s="59">
        <v>0</v>
      </c>
      <c r="AG70" s="59"/>
      <c r="AH70" s="59">
        <v>103488</v>
      </c>
      <c r="AI70" s="59"/>
      <c r="AJ70" s="59">
        <v>103488</v>
      </c>
      <c r="AK70" s="59"/>
      <c r="AL70" s="59"/>
      <c r="AM70" s="59">
        <v>77616</v>
      </c>
      <c r="AN70" s="59"/>
      <c r="AO70" s="59"/>
      <c r="AP70" s="59">
        <v>206976</v>
      </c>
      <c r="AQ70" s="59"/>
      <c r="AR70" s="59"/>
      <c r="AS70" s="59">
        <v>206976</v>
      </c>
      <c r="AT70" s="59"/>
      <c r="AU70" s="59"/>
      <c r="AV70" s="59">
        <v>25872</v>
      </c>
      <c r="AW70" s="59"/>
      <c r="AX70" s="59"/>
      <c r="AY70" s="59"/>
      <c r="AZ70" s="59"/>
    </row>
    <row r="71" spans="1:52" ht="11.25" customHeight="1" x14ac:dyDescent="0.25">
      <c r="A71" s="54" t="s">
        <v>191</v>
      </c>
      <c r="B71" s="54"/>
      <c r="C71" s="54"/>
      <c r="D71" s="54" t="s">
        <v>154</v>
      </c>
      <c r="E71" s="54"/>
      <c r="F71" s="54"/>
      <c r="G71" s="54"/>
      <c r="H71" s="54"/>
      <c r="I71" s="61">
        <v>29</v>
      </c>
      <c r="J71" s="61"/>
      <c r="L71" s="55" t="s">
        <v>192</v>
      </c>
      <c r="M71" s="55"/>
      <c r="N71" s="55"/>
      <c r="O71" s="55"/>
      <c r="P71" s="55"/>
      <c r="Q71" s="55"/>
      <c r="R71" s="55"/>
      <c r="S71" s="55"/>
      <c r="T71" s="55"/>
      <c r="U71" s="55"/>
      <c r="V71" s="59">
        <v>72000</v>
      </c>
      <c r="W71" s="59"/>
      <c r="X71" s="59"/>
      <c r="Y71" s="59"/>
      <c r="Z71" s="60">
        <v>0</v>
      </c>
      <c r="AA71" s="59">
        <v>72000</v>
      </c>
      <c r="AB71" s="59"/>
      <c r="AC71" s="59"/>
      <c r="AD71" s="59"/>
      <c r="AE71" s="59"/>
      <c r="AF71" s="59">
        <v>0</v>
      </c>
      <c r="AG71" s="59"/>
      <c r="AH71" s="59">
        <v>0</v>
      </c>
      <c r="AI71" s="59"/>
      <c r="AJ71" s="59">
        <v>0</v>
      </c>
      <c r="AK71" s="59"/>
      <c r="AL71" s="59"/>
      <c r="AM71" s="59">
        <v>0</v>
      </c>
      <c r="AN71" s="59"/>
      <c r="AO71" s="59"/>
      <c r="AP71" s="59">
        <v>72000</v>
      </c>
      <c r="AQ71" s="59"/>
      <c r="AR71" s="59"/>
      <c r="AS71" s="59">
        <v>72000</v>
      </c>
      <c r="AT71" s="59"/>
      <c r="AU71" s="59"/>
      <c r="AV71" s="59">
        <v>0</v>
      </c>
      <c r="AW71" s="59"/>
      <c r="AX71" s="59"/>
      <c r="AY71" s="59"/>
      <c r="AZ71" s="59"/>
    </row>
    <row r="72" spans="1:52" ht="10.5" customHeight="1" x14ac:dyDescent="0.25">
      <c r="A72" s="54" t="s">
        <v>193</v>
      </c>
      <c r="B72" s="54"/>
      <c r="C72" s="54"/>
      <c r="D72" s="54" t="s">
        <v>154</v>
      </c>
      <c r="E72" s="54"/>
      <c r="F72" s="54"/>
      <c r="G72" s="54"/>
      <c r="H72" s="54"/>
      <c r="I72" s="61">
        <v>29</v>
      </c>
      <c r="J72" s="61"/>
      <c r="L72" s="62" t="s">
        <v>194</v>
      </c>
      <c r="M72" s="62"/>
      <c r="N72" s="62"/>
      <c r="O72" s="62"/>
      <c r="P72" s="62"/>
      <c r="Q72" s="62"/>
      <c r="R72" s="62"/>
      <c r="S72" s="62"/>
      <c r="T72" s="62"/>
      <c r="U72" s="62"/>
      <c r="V72" s="59">
        <v>36000</v>
      </c>
      <c r="W72" s="59"/>
      <c r="X72" s="59"/>
      <c r="Y72" s="59"/>
      <c r="Z72" s="60">
        <v>0</v>
      </c>
      <c r="AA72" s="59">
        <v>36000</v>
      </c>
      <c r="AB72" s="59"/>
      <c r="AC72" s="59"/>
      <c r="AD72" s="59"/>
      <c r="AE72" s="59"/>
      <c r="AF72" s="59">
        <v>0</v>
      </c>
      <c r="AG72" s="59"/>
      <c r="AH72" s="59">
        <v>0</v>
      </c>
      <c r="AI72" s="59"/>
      <c r="AJ72" s="59">
        <v>0</v>
      </c>
      <c r="AK72" s="59"/>
      <c r="AL72" s="59"/>
      <c r="AM72" s="59">
        <v>0</v>
      </c>
      <c r="AN72" s="59"/>
      <c r="AO72" s="59"/>
      <c r="AP72" s="59">
        <v>36000</v>
      </c>
      <c r="AQ72" s="59"/>
      <c r="AR72" s="59"/>
      <c r="AS72" s="59">
        <v>36000</v>
      </c>
      <c r="AT72" s="59"/>
      <c r="AU72" s="59"/>
      <c r="AV72" s="59">
        <v>0</v>
      </c>
      <c r="AW72" s="59"/>
      <c r="AX72" s="59"/>
      <c r="AY72" s="59"/>
      <c r="AZ72" s="59"/>
    </row>
    <row r="73" spans="1:52" ht="6.75" customHeight="1" x14ac:dyDescent="0.25">
      <c r="L73" s="62"/>
      <c r="M73" s="62"/>
      <c r="N73" s="62"/>
      <c r="O73" s="62"/>
      <c r="P73" s="62"/>
      <c r="Q73" s="62"/>
      <c r="R73" s="62"/>
      <c r="S73" s="62"/>
      <c r="T73" s="62"/>
      <c r="U73" s="62"/>
    </row>
    <row r="74" spans="1:52" ht="10.5" customHeight="1" x14ac:dyDescent="0.25">
      <c r="A74" s="54" t="s">
        <v>195</v>
      </c>
      <c r="B74" s="54"/>
      <c r="C74" s="54"/>
      <c r="D74" s="54" t="s">
        <v>154</v>
      </c>
      <c r="E74" s="54"/>
      <c r="F74" s="54"/>
      <c r="G74" s="54"/>
      <c r="H74" s="54"/>
      <c r="I74" s="61">
        <v>29</v>
      </c>
      <c r="J74" s="61"/>
      <c r="L74" s="62" t="s">
        <v>196</v>
      </c>
      <c r="M74" s="62"/>
      <c r="N74" s="62"/>
      <c r="O74" s="62"/>
      <c r="P74" s="62"/>
      <c r="Q74" s="62"/>
      <c r="R74" s="62"/>
      <c r="S74" s="62"/>
      <c r="T74" s="62"/>
      <c r="U74" s="62"/>
      <c r="V74" s="59">
        <v>21000</v>
      </c>
      <c r="W74" s="59"/>
      <c r="X74" s="59"/>
      <c r="Y74" s="59"/>
      <c r="Z74" s="60">
        <v>0</v>
      </c>
      <c r="AA74" s="59">
        <v>21000</v>
      </c>
      <c r="AB74" s="59"/>
      <c r="AC74" s="59"/>
      <c r="AD74" s="59"/>
      <c r="AE74" s="59"/>
      <c r="AF74" s="59">
        <v>0</v>
      </c>
      <c r="AG74" s="59"/>
      <c r="AH74" s="59">
        <v>0</v>
      </c>
      <c r="AI74" s="59"/>
      <c r="AJ74" s="59">
        <v>0</v>
      </c>
      <c r="AK74" s="59"/>
      <c r="AL74" s="59"/>
      <c r="AM74" s="59">
        <v>0</v>
      </c>
      <c r="AN74" s="59"/>
      <c r="AO74" s="59"/>
      <c r="AP74" s="59">
        <v>21000</v>
      </c>
      <c r="AQ74" s="59"/>
      <c r="AR74" s="59"/>
      <c r="AS74" s="59">
        <v>21000</v>
      </c>
      <c r="AT74" s="59"/>
      <c r="AU74" s="59"/>
      <c r="AV74" s="59">
        <v>0</v>
      </c>
      <c r="AW74" s="59"/>
      <c r="AX74" s="59"/>
      <c r="AY74" s="59"/>
      <c r="AZ74" s="59"/>
    </row>
    <row r="75" spans="1:52" ht="6.75" customHeight="1" x14ac:dyDescent="0.25">
      <c r="L75" s="62"/>
      <c r="M75" s="62"/>
      <c r="N75" s="62"/>
      <c r="O75" s="62"/>
      <c r="P75" s="62"/>
      <c r="Q75" s="62"/>
      <c r="R75" s="62"/>
      <c r="S75" s="62"/>
      <c r="T75" s="62"/>
      <c r="U75" s="62"/>
    </row>
    <row r="76" spans="1:52" ht="10.5" customHeight="1" x14ac:dyDescent="0.25">
      <c r="A76" s="54" t="s">
        <v>197</v>
      </c>
      <c r="B76" s="54"/>
      <c r="C76" s="54"/>
      <c r="D76" s="54" t="s">
        <v>154</v>
      </c>
      <c r="E76" s="54"/>
      <c r="F76" s="54"/>
      <c r="G76" s="54"/>
      <c r="H76" s="54"/>
      <c r="I76" s="61">
        <v>29</v>
      </c>
      <c r="J76" s="61"/>
      <c r="L76" s="62" t="s">
        <v>198</v>
      </c>
      <c r="M76" s="62"/>
      <c r="N76" s="62"/>
      <c r="O76" s="62"/>
      <c r="P76" s="62"/>
      <c r="Q76" s="62"/>
      <c r="R76" s="62"/>
      <c r="S76" s="62"/>
      <c r="T76" s="62"/>
      <c r="U76" s="62"/>
      <c r="V76" s="59">
        <v>20000</v>
      </c>
      <c r="W76" s="59"/>
      <c r="X76" s="59"/>
      <c r="Y76" s="59"/>
      <c r="Z76" s="60">
        <v>0</v>
      </c>
      <c r="AA76" s="59">
        <v>20000</v>
      </c>
      <c r="AB76" s="59"/>
      <c r="AC76" s="59"/>
      <c r="AD76" s="59"/>
      <c r="AE76" s="59"/>
      <c r="AF76" s="59">
        <v>0</v>
      </c>
      <c r="AG76" s="59"/>
      <c r="AH76" s="59">
        <v>0</v>
      </c>
      <c r="AI76" s="59"/>
      <c r="AJ76" s="59">
        <v>0</v>
      </c>
      <c r="AK76" s="59"/>
      <c r="AL76" s="59"/>
      <c r="AM76" s="59">
        <v>0</v>
      </c>
      <c r="AN76" s="59"/>
      <c r="AO76" s="59"/>
      <c r="AP76" s="59">
        <v>20000</v>
      </c>
      <c r="AQ76" s="59"/>
      <c r="AR76" s="59"/>
      <c r="AS76" s="59">
        <v>20000</v>
      </c>
      <c r="AT76" s="59"/>
      <c r="AU76" s="59"/>
      <c r="AV76" s="59">
        <v>0</v>
      </c>
      <c r="AW76" s="59"/>
      <c r="AX76" s="59"/>
      <c r="AY76" s="59"/>
      <c r="AZ76" s="59"/>
    </row>
    <row r="77" spans="1:52" ht="6.75" customHeight="1" x14ac:dyDescent="0.25">
      <c r="L77" s="62"/>
      <c r="M77" s="62"/>
      <c r="N77" s="62"/>
      <c r="O77" s="62"/>
      <c r="P77" s="62"/>
      <c r="Q77" s="62"/>
      <c r="R77" s="62"/>
      <c r="S77" s="62"/>
      <c r="T77" s="62"/>
      <c r="U77" s="62"/>
    </row>
    <row r="78" spans="1:52" ht="10.5" customHeight="1" x14ac:dyDescent="0.25">
      <c r="A78" s="54" t="s">
        <v>199</v>
      </c>
      <c r="B78" s="54"/>
      <c r="C78" s="54"/>
      <c r="D78" s="54" t="s">
        <v>154</v>
      </c>
      <c r="E78" s="54"/>
      <c r="F78" s="54"/>
      <c r="G78" s="54"/>
      <c r="H78" s="54"/>
      <c r="I78" s="61">
        <v>29</v>
      </c>
      <c r="J78" s="61"/>
      <c r="L78" s="62" t="s">
        <v>200</v>
      </c>
      <c r="M78" s="62"/>
      <c r="N78" s="62"/>
      <c r="O78" s="62"/>
      <c r="P78" s="62"/>
      <c r="Q78" s="62"/>
      <c r="R78" s="62"/>
      <c r="S78" s="62"/>
      <c r="T78" s="62"/>
      <c r="U78" s="62"/>
      <c r="V78" s="59">
        <v>25000</v>
      </c>
      <c r="W78" s="59"/>
      <c r="X78" s="59"/>
      <c r="Y78" s="59"/>
      <c r="Z78" s="60">
        <v>0</v>
      </c>
      <c r="AA78" s="59">
        <v>25000</v>
      </c>
      <c r="AB78" s="59"/>
      <c r="AC78" s="59"/>
      <c r="AD78" s="59"/>
      <c r="AE78" s="59"/>
      <c r="AF78" s="59">
        <v>0</v>
      </c>
      <c r="AG78" s="59"/>
      <c r="AH78" s="59">
        <v>0</v>
      </c>
      <c r="AI78" s="59"/>
      <c r="AJ78" s="59">
        <v>0</v>
      </c>
      <c r="AK78" s="59"/>
      <c r="AL78" s="59"/>
      <c r="AM78" s="59">
        <v>0</v>
      </c>
      <c r="AN78" s="59"/>
      <c r="AO78" s="59"/>
      <c r="AP78" s="59">
        <v>25000</v>
      </c>
      <c r="AQ78" s="59"/>
      <c r="AR78" s="59"/>
      <c r="AS78" s="59">
        <v>25000</v>
      </c>
      <c r="AT78" s="59"/>
      <c r="AU78" s="59"/>
      <c r="AV78" s="59">
        <v>0</v>
      </c>
      <c r="AW78" s="59"/>
      <c r="AX78" s="59"/>
      <c r="AY78" s="59"/>
      <c r="AZ78" s="59"/>
    </row>
    <row r="79" spans="1:52" ht="6.75" customHeight="1" x14ac:dyDescent="0.25">
      <c r="L79" s="62"/>
      <c r="M79" s="62"/>
      <c r="N79" s="62"/>
      <c r="O79" s="62"/>
      <c r="P79" s="62"/>
      <c r="Q79" s="62"/>
      <c r="R79" s="62"/>
      <c r="S79" s="62"/>
      <c r="T79" s="62"/>
      <c r="U79" s="62"/>
    </row>
    <row r="80" spans="1:52" ht="10.5" customHeight="1" x14ac:dyDescent="0.25">
      <c r="A80" s="54" t="s">
        <v>201</v>
      </c>
      <c r="B80" s="54"/>
      <c r="C80" s="54"/>
      <c r="D80" s="54" t="s">
        <v>154</v>
      </c>
      <c r="E80" s="54"/>
      <c r="F80" s="54"/>
      <c r="G80" s="54"/>
      <c r="H80" s="54"/>
      <c r="I80" s="61">
        <v>29</v>
      </c>
      <c r="J80" s="61"/>
      <c r="L80" s="62" t="s">
        <v>202</v>
      </c>
      <c r="M80" s="62"/>
      <c r="N80" s="62"/>
      <c r="O80" s="62"/>
      <c r="P80" s="62"/>
      <c r="Q80" s="62"/>
      <c r="R80" s="62"/>
      <c r="S80" s="62"/>
      <c r="T80" s="62"/>
      <c r="U80" s="62"/>
      <c r="V80" s="59">
        <v>94000</v>
      </c>
      <c r="W80" s="59"/>
      <c r="X80" s="59"/>
      <c r="Y80" s="59"/>
      <c r="Z80" s="60">
        <v>-50000</v>
      </c>
      <c r="AA80" s="59">
        <v>44000</v>
      </c>
      <c r="AB80" s="59"/>
      <c r="AC80" s="59"/>
      <c r="AD80" s="59"/>
      <c r="AE80" s="59"/>
      <c r="AF80" s="59">
        <v>0</v>
      </c>
      <c r="AG80" s="59"/>
      <c r="AH80" s="59">
        <v>0</v>
      </c>
      <c r="AI80" s="59"/>
      <c r="AJ80" s="59">
        <v>0</v>
      </c>
      <c r="AK80" s="59"/>
      <c r="AL80" s="59"/>
      <c r="AM80" s="59">
        <v>0</v>
      </c>
      <c r="AN80" s="59"/>
      <c r="AO80" s="59"/>
      <c r="AP80" s="59">
        <v>44000</v>
      </c>
      <c r="AQ80" s="59"/>
      <c r="AR80" s="59"/>
      <c r="AS80" s="59">
        <v>44000</v>
      </c>
      <c r="AT80" s="59"/>
      <c r="AU80" s="59"/>
      <c r="AV80" s="59">
        <v>0</v>
      </c>
      <c r="AW80" s="59"/>
      <c r="AX80" s="59"/>
      <c r="AY80" s="59"/>
      <c r="AZ80" s="59"/>
    </row>
    <row r="81" spans="1:52" ht="6.75" customHeight="1" x14ac:dyDescent="0.25">
      <c r="L81" s="62"/>
      <c r="M81" s="62"/>
      <c r="N81" s="62"/>
      <c r="O81" s="62"/>
      <c r="P81" s="62"/>
      <c r="Q81" s="62"/>
      <c r="R81" s="62"/>
      <c r="S81" s="62"/>
      <c r="T81" s="62"/>
      <c r="U81" s="62"/>
    </row>
    <row r="82" spans="1:52" ht="10.5" customHeight="1" x14ac:dyDescent="0.25">
      <c r="A82" s="54" t="s">
        <v>203</v>
      </c>
      <c r="B82" s="54"/>
      <c r="C82" s="54"/>
      <c r="D82" s="54" t="s">
        <v>154</v>
      </c>
      <c r="E82" s="54"/>
      <c r="F82" s="54"/>
      <c r="G82" s="54"/>
      <c r="H82" s="54"/>
      <c r="I82" s="61">
        <v>29</v>
      </c>
      <c r="J82" s="61"/>
      <c r="L82" s="62" t="s">
        <v>204</v>
      </c>
      <c r="M82" s="62"/>
      <c r="N82" s="62"/>
      <c r="O82" s="62"/>
      <c r="P82" s="62"/>
      <c r="Q82" s="62"/>
      <c r="R82" s="62"/>
      <c r="S82" s="62"/>
      <c r="T82" s="62"/>
      <c r="U82" s="62"/>
      <c r="V82" s="59">
        <v>50000</v>
      </c>
      <c r="W82" s="59"/>
      <c r="X82" s="59"/>
      <c r="Y82" s="59"/>
      <c r="Z82" s="60">
        <v>-25000</v>
      </c>
      <c r="AA82" s="59">
        <v>25000</v>
      </c>
      <c r="AB82" s="59"/>
      <c r="AC82" s="59"/>
      <c r="AD82" s="59"/>
      <c r="AE82" s="59"/>
      <c r="AF82" s="59">
        <v>0</v>
      </c>
      <c r="AG82" s="59"/>
      <c r="AH82" s="59">
        <v>0</v>
      </c>
      <c r="AI82" s="59"/>
      <c r="AJ82" s="59">
        <v>0</v>
      </c>
      <c r="AK82" s="59"/>
      <c r="AL82" s="59"/>
      <c r="AM82" s="59">
        <v>0</v>
      </c>
      <c r="AN82" s="59"/>
      <c r="AO82" s="59"/>
      <c r="AP82" s="59">
        <v>25000</v>
      </c>
      <c r="AQ82" s="59"/>
      <c r="AR82" s="59"/>
      <c r="AS82" s="59">
        <v>25000</v>
      </c>
      <c r="AT82" s="59"/>
      <c r="AU82" s="59"/>
      <c r="AV82" s="59">
        <v>0</v>
      </c>
      <c r="AW82" s="59"/>
      <c r="AX82" s="59"/>
      <c r="AY82" s="59"/>
      <c r="AZ82" s="59"/>
    </row>
    <row r="83" spans="1:52" ht="6.75" customHeight="1" x14ac:dyDescent="0.25">
      <c r="L83" s="62"/>
      <c r="M83" s="62"/>
      <c r="N83" s="62"/>
      <c r="O83" s="62"/>
      <c r="P83" s="62"/>
      <c r="Q83" s="62"/>
      <c r="R83" s="62"/>
      <c r="S83" s="62"/>
      <c r="T83" s="62"/>
      <c r="U83" s="62"/>
    </row>
    <row r="84" spans="1:52" ht="11.25" customHeight="1" x14ac:dyDescent="0.25">
      <c r="A84" s="54" t="s">
        <v>205</v>
      </c>
      <c r="B84" s="54"/>
      <c r="C84" s="54"/>
      <c r="D84" s="54" t="s">
        <v>154</v>
      </c>
      <c r="E84" s="54"/>
      <c r="F84" s="54"/>
      <c r="G84" s="54"/>
      <c r="H84" s="54"/>
      <c r="I84" s="61">
        <v>29</v>
      </c>
      <c r="J84" s="61"/>
      <c r="L84" s="55" t="s">
        <v>206</v>
      </c>
      <c r="M84" s="55"/>
      <c r="N84" s="55"/>
      <c r="O84" s="55"/>
      <c r="P84" s="55"/>
      <c r="Q84" s="55"/>
      <c r="R84" s="55"/>
      <c r="S84" s="55"/>
      <c r="T84" s="55"/>
      <c r="U84" s="55"/>
      <c r="V84" s="59">
        <v>150000</v>
      </c>
      <c r="W84" s="59"/>
      <c r="X84" s="59"/>
      <c r="Y84" s="59"/>
      <c r="Z84" s="60">
        <v>-150000</v>
      </c>
      <c r="AA84" s="59">
        <v>0</v>
      </c>
      <c r="AB84" s="59"/>
      <c r="AC84" s="59"/>
      <c r="AD84" s="59"/>
      <c r="AE84" s="59"/>
      <c r="AF84" s="59">
        <v>0</v>
      </c>
      <c r="AG84" s="59"/>
      <c r="AH84" s="59">
        <v>0</v>
      </c>
      <c r="AI84" s="59"/>
      <c r="AJ84" s="59">
        <v>0</v>
      </c>
      <c r="AK84" s="59"/>
      <c r="AL84" s="59"/>
      <c r="AM84" s="59">
        <v>0</v>
      </c>
      <c r="AN84" s="59"/>
      <c r="AO84" s="59"/>
      <c r="AP84" s="59">
        <v>0</v>
      </c>
      <c r="AQ84" s="59"/>
      <c r="AR84" s="59"/>
      <c r="AS84" s="59">
        <v>0</v>
      </c>
      <c r="AT84" s="59"/>
      <c r="AU84" s="59"/>
      <c r="AV84" s="59">
        <v>0</v>
      </c>
      <c r="AW84" s="59"/>
      <c r="AX84" s="59"/>
      <c r="AY84" s="59"/>
      <c r="AZ84" s="59"/>
    </row>
    <row r="85" spans="1:52" ht="10.5" customHeight="1" x14ac:dyDescent="0.25">
      <c r="A85" s="54" t="s">
        <v>207</v>
      </c>
      <c r="B85" s="54"/>
      <c r="C85" s="54"/>
      <c r="D85" s="54" t="s">
        <v>154</v>
      </c>
      <c r="E85" s="54"/>
      <c r="F85" s="54"/>
      <c r="G85" s="54"/>
      <c r="H85" s="54"/>
      <c r="I85" s="61">
        <v>29</v>
      </c>
      <c r="J85" s="61"/>
      <c r="L85" s="62" t="s">
        <v>208</v>
      </c>
      <c r="M85" s="62"/>
      <c r="N85" s="62"/>
      <c r="O85" s="62"/>
      <c r="P85" s="62"/>
      <c r="Q85" s="62"/>
      <c r="R85" s="62"/>
      <c r="S85" s="62"/>
      <c r="T85" s="62"/>
      <c r="U85" s="62"/>
      <c r="V85" s="59">
        <v>150000</v>
      </c>
      <c r="W85" s="59"/>
      <c r="X85" s="59"/>
      <c r="Y85" s="59"/>
      <c r="Z85" s="60">
        <v>-150000</v>
      </c>
      <c r="AA85" s="59">
        <v>0</v>
      </c>
      <c r="AB85" s="59"/>
      <c r="AC85" s="59"/>
      <c r="AD85" s="59"/>
      <c r="AE85" s="59"/>
      <c r="AF85" s="59">
        <v>0</v>
      </c>
      <c r="AG85" s="59"/>
      <c r="AH85" s="59">
        <v>0</v>
      </c>
      <c r="AI85" s="59"/>
      <c r="AJ85" s="59">
        <v>0</v>
      </c>
      <c r="AK85" s="59"/>
      <c r="AL85" s="59"/>
      <c r="AM85" s="59">
        <v>0</v>
      </c>
      <c r="AN85" s="59"/>
      <c r="AO85" s="59"/>
      <c r="AP85" s="59">
        <v>0</v>
      </c>
      <c r="AQ85" s="59"/>
      <c r="AR85" s="59"/>
      <c r="AS85" s="59">
        <v>0</v>
      </c>
      <c r="AT85" s="59"/>
      <c r="AU85" s="59"/>
      <c r="AV85" s="59">
        <v>0</v>
      </c>
      <c r="AW85" s="59"/>
      <c r="AX85" s="59"/>
      <c r="AY85" s="59"/>
      <c r="AZ85" s="59"/>
    </row>
    <row r="86" spans="1:52" ht="6.75" customHeight="1" x14ac:dyDescent="0.25">
      <c r="L86" s="62"/>
      <c r="M86" s="62"/>
      <c r="N86" s="62"/>
      <c r="O86" s="62"/>
      <c r="P86" s="62"/>
      <c r="Q86" s="62"/>
      <c r="R86" s="62"/>
      <c r="S86" s="62"/>
      <c r="T86" s="62"/>
      <c r="U86" s="62"/>
    </row>
    <row r="87" spans="1:52" ht="11.25" customHeight="1" x14ac:dyDescent="0.25">
      <c r="A87" s="54" t="s">
        <v>209</v>
      </c>
      <c r="B87" s="54"/>
      <c r="C87" s="54"/>
      <c r="D87" s="54" t="s">
        <v>154</v>
      </c>
      <c r="E87" s="54"/>
      <c r="F87" s="54"/>
      <c r="G87" s="54"/>
      <c r="H87" s="54"/>
      <c r="I87" s="61">
        <v>29</v>
      </c>
      <c r="J87" s="61"/>
      <c r="L87" s="55" t="s">
        <v>210</v>
      </c>
      <c r="M87" s="55"/>
      <c r="N87" s="55"/>
      <c r="O87" s="55"/>
      <c r="P87" s="55"/>
      <c r="Q87" s="55"/>
      <c r="R87" s="55"/>
      <c r="S87" s="55"/>
      <c r="T87" s="55"/>
      <c r="U87" s="55"/>
      <c r="V87" s="59">
        <v>32000</v>
      </c>
      <c r="W87" s="59"/>
      <c r="X87" s="59"/>
      <c r="Y87" s="59"/>
      <c r="Z87" s="60">
        <v>-32000</v>
      </c>
      <c r="AA87" s="59">
        <v>0</v>
      </c>
      <c r="AB87" s="59"/>
      <c r="AC87" s="59"/>
      <c r="AD87" s="59"/>
      <c r="AE87" s="59"/>
      <c r="AF87" s="59">
        <v>0</v>
      </c>
      <c r="AG87" s="59"/>
      <c r="AH87" s="59">
        <v>0</v>
      </c>
      <c r="AI87" s="59"/>
      <c r="AJ87" s="59">
        <v>0</v>
      </c>
      <c r="AK87" s="59"/>
      <c r="AL87" s="59"/>
      <c r="AM87" s="59">
        <v>0</v>
      </c>
      <c r="AN87" s="59"/>
      <c r="AO87" s="59"/>
      <c r="AP87" s="59">
        <v>0</v>
      </c>
      <c r="AQ87" s="59"/>
      <c r="AR87" s="59"/>
      <c r="AS87" s="59">
        <v>0</v>
      </c>
      <c r="AT87" s="59"/>
      <c r="AU87" s="59"/>
      <c r="AV87" s="59">
        <v>0</v>
      </c>
      <c r="AW87" s="59"/>
      <c r="AX87" s="59"/>
      <c r="AY87" s="59"/>
      <c r="AZ87" s="59"/>
    </row>
    <row r="88" spans="1:52" ht="10.5" customHeight="1" x14ac:dyDescent="0.25">
      <c r="A88" s="54" t="s">
        <v>211</v>
      </c>
      <c r="B88" s="54"/>
      <c r="C88" s="54"/>
      <c r="D88" s="54" t="s">
        <v>154</v>
      </c>
      <c r="E88" s="54"/>
      <c r="F88" s="54"/>
      <c r="G88" s="54"/>
      <c r="H88" s="54"/>
      <c r="I88" s="61">
        <v>29</v>
      </c>
      <c r="J88" s="61"/>
      <c r="L88" s="62" t="s">
        <v>212</v>
      </c>
      <c r="M88" s="62"/>
      <c r="N88" s="62"/>
      <c r="O88" s="62"/>
      <c r="P88" s="62"/>
      <c r="Q88" s="62"/>
      <c r="R88" s="62"/>
      <c r="S88" s="62"/>
      <c r="T88" s="62"/>
      <c r="U88" s="62"/>
      <c r="V88" s="59">
        <v>78000</v>
      </c>
      <c r="W88" s="59"/>
      <c r="X88" s="59"/>
      <c r="Y88" s="59"/>
      <c r="Z88" s="60">
        <v>-78000</v>
      </c>
      <c r="AA88" s="59">
        <v>0</v>
      </c>
      <c r="AB88" s="59"/>
      <c r="AC88" s="59"/>
      <c r="AD88" s="59"/>
      <c r="AE88" s="59"/>
      <c r="AF88" s="59">
        <v>0</v>
      </c>
      <c r="AG88" s="59"/>
      <c r="AH88" s="59">
        <v>0</v>
      </c>
      <c r="AI88" s="59"/>
      <c r="AJ88" s="59">
        <v>0</v>
      </c>
      <c r="AK88" s="59"/>
      <c r="AL88" s="59"/>
      <c r="AM88" s="59">
        <v>0</v>
      </c>
      <c r="AN88" s="59"/>
      <c r="AO88" s="59"/>
      <c r="AP88" s="59">
        <v>0</v>
      </c>
      <c r="AQ88" s="59"/>
      <c r="AR88" s="59"/>
      <c r="AS88" s="59">
        <v>0</v>
      </c>
      <c r="AT88" s="59"/>
      <c r="AU88" s="59"/>
      <c r="AV88" s="59">
        <v>0</v>
      </c>
      <c r="AW88" s="59"/>
      <c r="AX88" s="59"/>
      <c r="AY88" s="59"/>
      <c r="AZ88" s="59"/>
    </row>
    <row r="89" spans="1:52" ht="6.75" customHeight="1" x14ac:dyDescent="0.25">
      <c r="L89" s="62"/>
      <c r="M89" s="62"/>
      <c r="N89" s="62"/>
      <c r="O89" s="62"/>
      <c r="P89" s="62"/>
      <c r="Q89" s="62"/>
      <c r="R89" s="62"/>
      <c r="S89" s="62"/>
      <c r="T89" s="62"/>
      <c r="U89" s="62"/>
    </row>
    <row r="90" spans="1:52" ht="11.25" customHeight="1" x14ac:dyDescent="0.25">
      <c r="A90" s="54" t="s">
        <v>213</v>
      </c>
      <c r="B90" s="54"/>
      <c r="C90" s="54"/>
      <c r="D90" s="54" t="s">
        <v>154</v>
      </c>
      <c r="E90" s="54"/>
      <c r="F90" s="54"/>
      <c r="G90" s="54"/>
      <c r="H90" s="54"/>
      <c r="I90" s="61">
        <v>29</v>
      </c>
      <c r="J90" s="61"/>
      <c r="L90" s="55" t="s">
        <v>214</v>
      </c>
      <c r="M90" s="55"/>
      <c r="N90" s="55"/>
      <c r="O90" s="55"/>
      <c r="P90" s="55"/>
      <c r="Q90" s="55"/>
      <c r="R90" s="55"/>
      <c r="S90" s="55"/>
      <c r="T90" s="55"/>
      <c r="U90" s="55"/>
      <c r="V90" s="59">
        <v>150000</v>
      </c>
      <c r="W90" s="59"/>
      <c r="X90" s="59"/>
      <c r="Y90" s="59"/>
      <c r="Z90" s="60">
        <v>-150000</v>
      </c>
      <c r="AA90" s="59">
        <v>0</v>
      </c>
      <c r="AB90" s="59"/>
      <c r="AC90" s="59"/>
      <c r="AD90" s="59"/>
      <c r="AE90" s="59"/>
      <c r="AF90" s="59">
        <v>0</v>
      </c>
      <c r="AG90" s="59"/>
      <c r="AH90" s="59">
        <v>0</v>
      </c>
      <c r="AI90" s="59"/>
      <c r="AJ90" s="59">
        <v>0</v>
      </c>
      <c r="AK90" s="59"/>
      <c r="AL90" s="59"/>
      <c r="AM90" s="59">
        <v>0</v>
      </c>
      <c r="AN90" s="59"/>
      <c r="AO90" s="59"/>
      <c r="AP90" s="59">
        <v>0</v>
      </c>
      <c r="AQ90" s="59"/>
      <c r="AR90" s="59"/>
      <c r="AS90" s="59">
        <v>0</v>
      </c>
      <c r="AT90" s="59"/>
      <c r="AU90" s="59"/>
      <c r="AV90" s="59">
        <v>0</v>
      </c>
      <c r="AW90" s="59"/>
      <c r="AX90" s="59"/>
      <c r="AY90" s="59"/>
      <c r="AZ90" s="59"/>
    </row>
    <row r="91" spans="1:52" ht="11.25" customHeight="1" x14ac:dyDescent="0.25">
      <c r="A91" s="54" t="s">
        <v>215</v>
      </c>
      <c r="B91" s="54"/>
      <c r="C91" s="54"/>
      <c r="D91" s="54" t="s">
        <v>154</v>
      </c>
      <c r="E91" s="54"/>
      <c r="F91" s="54"/>
      <c r="G91" s="54"/>
      <c r="H91" s="54"/>
      <c r="I91" s="61">
        <v>29</v>
      </c>
      <c r="J91" s="61"/>
      <c r="L91" s="55" t="s">
        <v>216</v>
      </c>
      <c r="M91" s="55"/>
      <c r="N91" s="55"/>
      <c r="O91" s="55"/>
      <c r="P91" s="55"/>
      <c r="Q91" s="55"/>
      <c r="R91" s="55"/>
      <c r="S91" s="55"/>
      <c r="T91" s="55"/>
      <c r="U91" s="55"/>
      <c r="V91" s="59">
        <v>129055</v>
      </c>
      <c r="W91" s="59"/>
      <c r="X91" s="59"/>
      <c r="Y91" s="59"/>
      <c r="Z91" s="60">
        <v>0</v>
      </c>
      <c r="AA91" s="59">
        <v>129055</v>
      </c>
      <c r="AB91" s="59"/>
      <c r="AC91" s="59"/>
      <c r="AD91" s="59"/>
      <c r="AE91" s="59"/>
      <c r="AF91" s="59">
        <v>0</v>
      </c>
      <c r="AG91" s="59"/>
      <c r="AH91" s="59">
        <v>0</v>
      </c>
      <c r="AI91" s="59"/>
      <c r="AJ91" s="59">
        <v>0</v>
      </c>
      <c r="AK91" s="59"/>
      <c r="AL91" s="59"/>
      <c r="AM91" s="59">
        <v>0</v>
      </c>
      <c r="AN91" s="59"/>
      <c r="AO91" s="59"/>
      <c r="AP91" s="59">
        <v>129055</v>
      </c>
      <c r="AQ91" s="59"/>
      <c r="AR91" s="59"/>
      <c r="AS91" s="59">
        <v>129055</v>
      </c>
      <c r="AT91" s="59"/>
      <c r="AU91" s="59"/>
      <c r="AV91" s="59">
        <v>0</v>
      </c>
      <c r="AW91" s="59"/>
      <c r="AX91" s="59"/>
      <c r="AY91" s="59"/>
      <c r="AZ91" s="59"/>
    </row>
    <row r="92" spans="1:52" ht="11.25" customHeight="1" x14ac:dyDescent="0.25">
      <c r="A92" s="54" t="s">
        <v>217</v>
      </c>
      <c r="B92" s="54"/>
      <c r="C92" s="54"/>
      <c r="D92" s="54" t="s">
        <v>154</v>
      </c>
      <c r="E92" s="54"/>
      <c r="F92" s="54"/>
      <c r="G92" s="54"/>
      <c r="H92" s="54"/>
      <c r="I92" s="61">
        <v>29</v>
      </c>
      <c r="J92" s="61"/>
      <c r="L92" s="55" t="s">
        <v>218</v>
      </c>
      <c r="M92" s="55"/>
      <c r="N92" s="55"/>
      <c r="O92" s="55"/>
      <c r="P92" s="55"/>
      <c r="Q92" s="55"/>
      <c r="R92" s="55"/>
      <c r="S92" s="55"/>
      <c r="T92" s="55"/>
      <c r="U92" s="55"/>
      <c r="V92" s="59">
        <v>7300</v>
      </c>
      <c r="W92" s="59"/>
      <c r="X92" s="59"/>
      <c r="Y92" s="59"/>
      <c r="Z92" s="60">
        <v>0</v>
      </c>
      <c r="AA92" s="59">
        <v>7300</v>
      </c>
      <c r="AB92" s="59"/>
      <c r="AC92" s="59"/>
      <c r="AD92" s="59"/>
      <c r="AE92" s="59"/>
      <c r="AF92" s="59">
        <v>0</v>
      </c>
      <c r="AG92" s="59"/>
      <c r="AH92" s="59">
        <v>1539.48</v>
      </c>
      <c r="AI92" s="59"/>
      <c r="AJ92" s="59">
        <v>1539.48</v>
      </c>
      <c r="AK92" s="59"/>
      <c r="AL92" s="59"/>
      <c r="AM92" s="59">
        <v>1539.48</v>
      </c>
      <c r="AN92" s="59"/>
      <c r="AO92" s="59"/>
      <c r="AP92" s="59">
        <v>5760.52</v>
      </c>
      <c r="AQ92" s="59"/>
      <c r="AR92" s="59"/>
      <c r="AS92" s="59">
        <v>5760.52</v>
      </c>
      <c r="AT92" s="59"/>
      <c r="AU92" s="59"/>
      <c r="AV92" s="59">
        <v>0</v>
      </c>
      <c r="AW92" s="59"/>
      <c r="AX92" s="59"/>
      <c r="AY92" s="59"/>
      <c r="AZ92" s="59"/>
    </row>
    <row r="93" spans="1:52" ht="11.25" customHeight="1" x14ac:dyDescent="0.25">
      <c r="A93" s="54" t="s">
        <v>219</v>
      </c>
      <c r="B93" s="54"/>
      <c r="C93" s="54"/>
      <c r="D93" s="54" t="s">
        <v>154</v>
      </c>
      <c r="E93" s="54"/>
      <c r="F93" s="54"/>
      <c r="G93" s="54"/>
      <c r="H93" s="54"/>
      <c r="I93" s="61">
        <v>29</v>
      </c>
      <c r="J93" s="61"/>
      <c r="L93" s="55" t="s">
        <v>220</v>
      </c>
      <c r="M93" s="55"/>
      <c r="N93" s="55"/>
      <c r="O93" s="55"/>
      <c r="P93" s="55"/>
      <c r="Q93" s="55"/>
      <c r="R93" s="55"/>
      <c r="S93" s="55"/>
      <c r="T93" s="55"/>
      <c r="U93" s="55"/>
      <c r="V93" s="59">
        <v>10000</v>
      </c>
      <c r="W93" s="59"/>
      <c r="X93" s="59"/>
      <c r="Y93" s="59"/>
      <c r="Z93" s="60">
        <v>0</v>
      </c>
      <c r="AA93" s="59">
        <v>10000</v>
      </c>
      <c r="AB93" s="59"/>
      <c r="AC93" s="59"/>
      <c r="AD93" s="59"/>
      <c r="AE93" s="59"/>
      <c r="AF93" s="59">
        <v>0</v>
      </c>
      <c r="AG93" s="59"/>
      <c r="AH93" s="59">
        <v>0</v>
      </c>
      <c r="AI93" s="59"/>
      <c r="AJ93" s="59">
        <v>0</v>
      </c>
      <c r="AK93" s="59"/>
      <c r="AL93" s="59"/>
      <c r="AM93" s="59">
        <v>0</v>
      </c>
      <c r="AN93" s="59"/>
      <c r="AO93" s="59"/>
      <c r="AP93" s="59">
        <v>10000</v>
      </c>
      <c r="AQ93" s="59"/>
      <c r="AR93" s="59"/>
      <c r="AS93" s="59">
        <v>10000</v>
      </c>
      <c r="AT93" s="59"/>
      <c r="AU93" s="59"/>
      <c r="AV93" s="59">
        <v>0</v>
      </c>
      <c r="AW93" s="59"/>
      <c r="AX93" s="59"/>
      <c r="AY93" s="59"/>
      <c r="AZ93" s="59"/>
    </row>
    <row r="94" spans="1:52" ht="11.25" customHeight="1" x14ac:dyDescent="0.25">
      <c r="A94" s="54" t="s">
        <v>221</v>
      </c>
      <c r="B94" s="54"/>
      <c r="C94" s="54"/>
      <c r="D94" s="54" t="s">
        <v>154</v>
      </c>
      <c r="E94" s="54"/>
      <c r="F94" s="54"/>
      <c r="G94" s="54"/>
      <c r="H94" s="54"/>
      <c r="I94" s="61">
        <v>29</v>
      </c>
      <c r="J94" s="61"/>
      <c r="L94" s="55" t="s">
        <v>222</v>
      </c>
      <c r="M94" s="55"/>
      <c r="N94" s="55"/>
      <c r="O94" s="55"/>
      <c r="P94" s="55"/>
      <c r="Q94" s="55"/>
      <c r="R94" s="55"/>
      <c r="S94" s="55"/>
      <c r="T94" s="55"/>
      <c r="U94" s="55"/>
      <c r="V94" s="59">
        <v>2000</v>
      </c>
      <c r="W94" s="59"/>
      <c r="X94" s="59"/>
      <c r="Y94" s="59"/>
      <c r="Z94" s="60">
        <v>109600</v>
      </c>
      <c r="AA94" s="59">
        <v>111600</v>
      </c>
      <c r="AB94" s="59"/>
      <c r="AC94" s="59"/>
      <c r="AD94" s="59"/>
      <c r="AE94" s="59"/>
      <c r="AF94" s="59">
        <v>0</v>
      </c>
      <c r="AG94" s="59"/>
      <c r="AH94" s="59">
        <v>37200</v>
      </c>
      <c r="AI94" s="59"/>
      <c r="AJ94" s="59">
        <v>37200</v>
      </c>
      <c r="AK94" s="59"/>
      <c r="AL94" s="59"/>
      <c r="AM94" s="59">
        <v>37200</v>
      </c>
      <c r="AN94" s="59"/>
      <c r="AO94" s="59"/>
      <c r="AP94" s="59">
        <v>74400</v>
      </c>
      <c r="AQ94" s="59"/>
      <c r="AR94" s="59"/>
      <c r="AS94" s="59">
        <v>74400</v>
      </c>
      <c r="AT94" s="59"/>
      <c r="AU94" s="59"/>
      <c r="AV94" s="59">
        <v>0</v>
      </c>
      <c r="AW94" s="59"/>
      <c r="AX94" s="59"/>
      <c r="AY94" s="59"/>
      <c r="AZ94" s="59"/>
    </row>
    <row r="95" spans="1:52" ht="11.25" customHeight="1" x14ac:dyDescent="0.25">
      <c r="A95" s="54" t="s">
        <v>223</v>
      </c>
      <c r="B95" s="54"/>
      <c r="C95" s="54"/>
      <c r="D95" s="54" t="s">
        <v>154</v>
      </c>
      <c r="E95" s="54"/>
      <c r="F95" s="54"/>
      <c r="G95" s="54"/>
      <c r="H95" s="54"/>
      <c r="I95" s="61">
        <v>29</v>
      </c>
      <c r="J95" s="61"/>
      <c r="L95" s="55" t="s">
        <v>224</v>
      </c>
      <c r="M95" s="55"/>
      <c r="N95" s="55"/>
      <c r="O95" s="55"/>
      <c r="P95" s="55"/>
      <c r="Q95" s="55"/>
      <c r="R95" s="55"/>
      <c r="S95" s="55"/>
      <c r="T95" s="55"/>
      <c r="U95" s="55"/>
      <c r="V95" s="59">
        <v>6000</v>
      </c>
      <c r="W95" s="59"/>
      <c r="X95" s="59"/>
      <c r="Y95" s="59"/>
      <c r="Z95" s="60">
        <v>0</v>
      </c>
      <c r="AA95" s="59">
        <v>6000</v>
      </c>
      <c r="AB95" s="59"/>
      <c r="AC95" s="59"/>
      <c r="AD95" s="59"/>
      <c r="AE95" s="59"/>
      <c r="AF95" s="59">
        <v>0</v>
      </c>
      <c r="AG95" s="59"/>
      <c r="AH95" s="59">
        <v>650</v>
      </c>
      <c r="AI95" s="59"/>
      <c r="AJ95" s="59">
        <v>650</v>
      </c>
      <c r="AK95" s="59"/>
      <c r="AL95" s="59"/>
      <c r="AM95" s="59">
        <v>650</v>
      </c>
      <c r="AN95" s="59"/>
      <c r="AO95" s="59"/>
      <c r="AP95" s="59">
        <v>5350</v>
      </c>
      <c r="AQ95" s="59"/>
      <c r="AR95" s="59"/>
      <c r="AS95" s="59">
        <v>5350</v>
      </c>
      <c r="AT95" s="59"/>
      <c r="AU95" s="59"/>
      <c r="AV95" s="59">
        <v>0</v>
      </c>
      <c r="AW95" s="59"/>
      <c r="AX95" s="59"/>
      <c r="AY95" s="59"/>
      <c r="AZ95" s="59"/>
    </row>
    <row r="96" spans="1:52" ht="12" customHeight="1" x14ac:dyDescent="0.25">
      <c r="K96" s="57" t="s">
        <v>163</v>
      </c>
      <c r="L96" s="57"/>
      <c r="M96" s="57"/>
      <c r="N96" s="57"/>
      <c r="O96" s="57"/>
      <c r="P96" s="57"/>
      <c r="Q96" s="57"/>
      <c r="R96" s="57"/>
      <c r="S96" s="57"/>
      <c r="T96" s="63" t="s">
        <v>165</v>
      </c>
      <c r="V96" s="59">
        <v>1284395</v>
      </c>
      <c r="W96" s="59"/>
      <c r="X96" s="59"/>
      <c r="Y96" s="59"/>
      <c r="Z96" s="60">
        <v>-177736</v>
      </c>
      <c r="AA96" s="59">
        <v>1106659</v>
      </c>
      <c r="AB96" s="59"/>
      <c r="AC96" s="59"/>
      <c r="AD96" s="59"/>
      <c r="AE96" s="59"/>
      <c r="AF96" s="59">
        <v>0</v>
      </c>
      <c r="AG96" s="59"/>
      <c r="AH96" s="59">
        <v>216622.84</v>
      </c>
      <c r="AI96" s="59"/>
      <c r="AJ96" s="59">
        <v>216622.84</v>
      </c>
      <c r="AK96" s="59"/>
      <c r="AL96" s="59"/>
      <c r="AM96" s="59">
        <v>188806.34</v>
      </c>
      <c r="AN96" s="59"/>
      <c r="AO96" s="59"/>
      <c r="AP96" s="59">
        <v>890036.16</v>
      </c>
      <c r="AQ96" s="59"/>
      <c r="AR96" s="59"/>
      <c r="AS96" s="59">
        <v>890036.16</v>
      </c>
      <c r="AT96" s="59"/>
      <c r="AU96" s="59"/>
      <c r="AV96" s="59">
        <v>27816.5</v>
      </c>
      <c r="AW96" s="59"/>
      <c r="AX96" s="59"/>
      <c r="AY96" s="59"/>
      <c r="AZ96" s="59"/>
    </row>
    <row r="97" spans="1:52" ht="11.25" customHeight="1" x14ac:dyDescent="0.25">
      <c r="G97" s="54" t="s">
        <v>225</v>
      </c>
      <c r="H97" s="54"/>
      <c r="I97" s="54"/>
      <c r="L97" s="56" t="s">
        <v>226</v>
      </c>
      <c r="M97" s="56"/>
      <c r="N97" s="56"/>
      <c r="O97" s="56"/>
      <c r="P97" s="56"/>
      <c r="Q97" s="56"/>
      <c r="R97" s="56"/>
      <c r="S97" s="56"/>
      <c r="T97" s="56"/>
      <c r="U97" s="56"/>
      <c r="V97" s="56"/>
      <c r="W97" s="56"/>
      <c r="X97" s="56"/>
      <c r="Y97" s="56"/>
      <c r="Z97" s="56"/>
      <c r="AA97" s="56"/>
      <c r="AB97" s="56"/>
    </row>
    <row r="98" spans="1:52" ht="11.25" customHeight="1" x14ac:dyDescent="0.25">
      <c r="A98" s="54" t="s">
        <v>227</v>
      </c>
      <c r="B98" s="54"/>
      <c r="C98" s="54"/>
      <c r="D98" s="54" t="s">
        <v>154</v>
      </c>
      <c r="E98" s="54"/>
      <c r="F98" s="54"/>
      <c r="G98" s="54"/>
      <c r="H98" s="54"/>
      <c r="I98" s="61">
        <v>29</v>
      </c>
      <c r="J98" s="61"/>
      <c r="L98" s="55" t="s">
        <v>228</v>
      </c>
      <c r="M98" s="55"/>
      <c r="N98" s="55"/>
      <c r="O98" s="55"/>
      <c r="P98" s="55"/>
      <c r="Q98" s="55"/>
      <c r="R98" s="55"/>
      <c r="S98" s="55"/>
      <c r="T98" s="55"/>
      <c r="U98" s="55"/>
      <c r="V98" s="59">
        <v>61085</v>
      </c>
      <c r="W98" s="59"/>
      <c r="X98" s="59"/>
      <c r="Y98" s="59"/>
      <c r="Z98" s="60">
        <v>0</v>
      </c>
      <c r="AA98" s="59">
        <v>61085</v>
      </c>
      <c r="AB98" s="59"/>
      <c r="AC98" s="59"/>
      <c r="AD98" s="59"/>
      <c r="AE98" s="59"/>
      <c r="AF98" s="59">
        <v>0</v>
      </c>
      <c r="AG98" s="59"/>
      <c r="AH98" s="59">
        <v>3532.5</v>
      </c>
      <c r="AI98" s="59"/>
      <c r="AJ98" s="59">
        <v>3532.5</v>
      </c>
      <c r="AK98" s="59"/>
      <c r="AL98" s="59"/>
      <c r="AM98" s="59">
        <v>3532.5</v>
      </c>
      <c r="AN98" s="59"/>
      <c r="AO98" s="59"/>
      <c r="AP98" s="59">
        <v>57552.5</v>
      </c>
      <c r="AQ98" s="59"/>
      <c r="AR98" s="59"/>
      <c r="AS98" s="59">
        <v>57552.5</v>
      </c>
      <c r="AT98" s="59"/>
      <c r="AU98" s="59"/>
      <c r="AV98" s="59">
        <v>0</v>
      </c>
      <c r="AW98" s="59"/>
      <c r="AX98" s="59"/>
      <c r="AY98" s="59"/>
      <c r="AZ98" s="59"/>
    </row>
    <row r="99" spans="1:52" ht="10.5" customHeight="1" x14ac:dyDescent="0.25">
      <c r="A99" s="54" t="s">
        <v>229</v>
      </c>
      <c r="B99" s="54"/>
      <c r="C99" s="54"/>
      <c r="D99" s="54" t="s">
        <v>154</v>
      </c>
      <c r="E99" s="54"/>
      <c r="F99" s="54"/>
      <c r="G99" s="54"/>
      <c r="H99" s="54"/>
      <c r="I99" s="61">
        <v>29</v>
      </c>
      <c r="J99" s="61"/>
      <c r="L99" s="62" t="s">
        <v>230</v>
      </c>
      <c r="M99" s="62"/>
      <c r="N99" s="62"/>
      <c r="O99" s="62"/>
      <c r="P99" s="62"/>
      <c r="Q99" s="62"/>
      <c r="R99" s="62"/>
      <c r="S99" s="62"/>
      <c r="T99" s="62"/>
      <c r="U99" s="62"/>
      <c r="V99" s="59">
        <v>600</v>
      </c>
      <c r="W99" s="59"/>
      <c r="X99" s="59"/>
      <c r="Y99" s="59"/>
      <c r="Z99" s="60">
        <v>0</v>
      </c>
      <c r="AA99" s="59">
        <v>600</v>
      </c>
      <c r="AB99" s="59"/>
      <c r="AC99" s="59"/>
      <c r="AD99" s="59"/>
      <c r="AE99" s="59"/>
      <c r="AF99" s="59">
        <v>0</v>
      </c>
      <c r="AG99" s="59"/>
      <c r="AH99" s="59">
        <v>0</v>
      </c>
      <c r="AI99" s="59"/>
      <c r="AJ99" s="59">
        <v>0</v>
      </c>
      <c r="AK99" s="59"/>
      <c r="AL99" s="59"/>
      <c r="AM99" s="59">
        <v>0</v>
      </c>
      <c r="AN99" s="59"/>
      <c r="AO99" s="59"/>
      <c r="AP99" s="59">
        <v>600</v>
      </c>
      <c r="AQ99" s="59"/>
      <c r="AR99" s="59"/>
      <c r="AS99" s="59">
        <v>600</v>
      </c>
      <c r="AT99" s="59"/>
      <c r="AU99" s="59"/>
      <c r="AV99" s="59">
        <v>0</v>
      </c>
      <c r="AW99" s="59"/>
      <c r="AX99" s="59"/>
      <c r="AY99" s="59"/>
      <c r="AZ99" s="59"/>
    </row>
    <row r="100" spans="1:52" ht="6.75" customHeight="1" x14ac:dyDescent="0.25">
      <c r="L100" s="62"/>
      <c r="M100" s="62"/>
      <c r="N100" s="62"/>
      <c r="O100" s="62"/>
      <c r="P100" s="62"/>
      <c r="Q100" s="62"/>
      <c r="R100" s="62"/>
      <c r="S100" s="62"/>
      <c r="T100" s="62"/>
      <c r="U100" s="62"/>
    </row>
    <row r="101" spans="1:52" ht="11.25" customHeight="1" x14ac:dyDescent="0.25">
      <c r="A101" s="54" t="s">
        <v>231</v>
      </c>
      <c r="B101" s="54"/>
      <c r="C101" s="54"/>
      <c r="D101" s="54" t="s">
        <v>154</v>
      </c>
      <c r="E101" s="54"/>
      <c r="F101" s="54"/>
      <c r="G101" s="54"/>
      <c r="H101" s="54"/>
      <c r="I101" s="61">
        <v>29</v>
      </c>
      <c r="J101" s="61"/>
      <c r="L101" s="55" t="s">
        <v>232</v>
      </c>
      <c r="M101" s="55"/>
      <c r="N101" s="55"/>
      <c r="O101" s="55"/>
      <c r="P101" s="55"/>
      <c r="Q101" s="55"/>
      <c r="R101" s="55"/>
      <c r="S101" s="55"/>
      <c r="T101" s="55"/>
      <c r="U101" s="55"/>
      <c r="V101" s="59">
        <v>4880</v>
      </c>
      <c r="W101" s="59"/>
      <c r="X101" s="59"/>
      <c r="Y101" s="59"/>
      <c r="Z101" s="60">
        <v>0</v>
      </c>
      <c r="AA101" s="59">
        <v>4880</v>
      </c>
      <c r="AB101" s="59"/>
      <c r="AC101" s="59"/>
      <c r="AD101" s="59"/>
      <c r="AE101" s="59"/>
      <c r="AF101" s="59">
        <v>0</v>
      </c>
      <c r="AG101" s="59"/>
      <c r="AH101" s="59">
        <v>59.27</v>
      </c>
      <c r="AI101" s="59"/>
      <c r="AJ101" s="59">
        <v>59.27</v>
      </c>
      <c r="AK101" s="59"/>
      <c r="AL101" s="59"/>
      <c r="AM101" s="59">
        <v>59.27</v>
      </c>
      <c r="AN101" s="59"/>
      <c r="AO101" s="59"/>
      <c r="AP101" s="59">
        <v>4820.7299999999996</v>
      </c>
      <c r="AQ101" s="59"/>
      <c r="AR101" s="59"/>
      <c r="AS101" s="59">
        <v>4820.7299999999996</v>
      </c>
      <c r="AT101" s="59"/>
      <c r="AU101" s="59"/>
      <c r="AV101" s="59">
        <v>0</v>
      </c>
      <c r="AW101" s="59"/>
      <c r="AX101" s="59"/>
      <c r="AY101" s="59"/>
      <c r="AZ101" s="59"/>
    </row>
    <row r="102" spans="1:52" ht="11.25" customHeight="1" x14ac:dyDescent="0.25">
      <c r="A102" s="54" t="s">
        <v>233</v>
      </c>
      <c r="B102" s="54"/>
      <c r="C102" s="54"/>
      <c r="D102" s="54" t="s">
        <v>154</v>
      </c>
      <c r="E102" s="54"/>
      <c r="F102" s="54"/>
      <c r="G102" s="54"/>
      <c r="H102" s="54"/>
      <c r="I102" s="61">
        <v>29</v>
      </c>
      <c r="J102" s="61"/>
      <c r="L102" s="55" t="s">
        <v>234</v>
      </c>
      <c r="M102" s="55"/>
      <c r="N102" s="55"/>
      <c r="O102" s="55"/>
      <c r="P102" s="55"/>
      <c r="Q102" s="55"/>
      <c r="R102" s="55"/>
      <c r="S102" s="55"/>
      <c r="T102" s="55"/>
      <c r="U102" s="55"/>
      <c r="V102" s="59">
        <v>26820</v>
      </c>
      <c r="W102" s="59"/>
      <c r="X102" s="59"/>
      <c r="Y102" s="59"/>
      <c r="Z102" s="60">
        <v>0</v>
      </c>
      <c r="AA102" s="59">
        <v>26820</v>
      </c>
      <c r="AB102" s="59"/>
      <c r="AC102" s="59"/>
      <c r="AD102" s="59"/>
      <c r="AE102" s="59"/>
      <c r="AF102" s="59">
        <v>0</v>
      </c>
      <c r="AG102" s="59"/>
      <c r="AH102" s="59">
        <v>350</v>
      </c>
      <c r="AI102" s="59"/>
      <c r="AJ102" s="59">
        <v>350</v>
      </c>
      <c r="AK102" s="59"/>
      <c r="AL102" s="59"/>
      <c r="AM102" s="59">
        <v>350</v>
      </c>
      <c r="AN102" s="59"/>
      <c r="AO102" s="59"/>
      <c r="AP102" s="59">
        <v>26470</v>
      </c>
      <c r="AQ102" s="59"/>
      <c r="AR102" s="59"/>
      <c r="AS102" s="59">
        <v>26470</v>
      </c>
      <c r="AT102" s="59"/>
      <c r="AU102" s="59"/>
      <c r="AV102" s="59">
        <v>0</v>
      </c>
      <c r="AW102" s="59"/>
      <c r="AX102" s="59"/>
      <c r="AY102" s="59"/>
      <c r="AZ102" s="59"/>
    </row>
    <row r="103" spans="1:52" ht="11.25" customHeight="1" x14ac:dyDescent="0.25">
      <c r="A103" s="54" t="s">
        <v>235</v>
      </c>
      <c r="B103" s="54"/>
      <c r="C103" s="54"/>
      <c r="D103" s="54" t="s">
        <v>154</v>
      </c>
      <c r="E103" s="54"/>
      <c r="F103" s="54"/>
      <c r="G103" s="54"/>
      <c r="H103" s="54"/>
      <c r="I103" s="61">
        <v>29</v>
      </c>
      <c r="J103" s="61"/>
      <c r="L103" s="55" t="s">
        <v>236</v>
      </c>
      <c r="M103" s="55"/>
      <c r="N103" s="55"/>
      <c r="O103" s="55"/>
      <c r="P103" s="55"/>
      <c r="Q103" s="55"/>
      <c r="R103" s="55"/>
      <c r="S103" s="55"/>
      <c r="T103" s="55"/>
      <c r="U103" s="55"/>
      <c r="V103" s="59">
        <v>2660</v>
      </c>
      <c r="W103" s="59"/>
      <c r="X103" s="59"/>
      <c r="Y103" s="59"/>
      <c r="Z103" s="60">
        <v>0</v>
      </c>
      <c r="AA103" s="59">
        <v>2660</v>
      </c>
      <c r="AB103" s="59"/>
      <c r="AC103" s="59"/>
      <c r="AD103" s="59"/>
      <c r="AE103" s="59"/>
      <c r="AF103" s="59">
        <v>0</v>
      </c>
      <c r="AG103" s="59"/>
      <c r="AH103" s="59">
        <v>0</v>
      </c>
      <c r="AI103" s="59"/>
      <c r="AJ103" s="59">
        <v>0</v>
      </c>
      <c r="AK103" s="59"/>
      <c r="AL103" s="59"/>
      <c r="AM103" s="59">
        <v>0</v>
      </c>
      <c r="AN103" s="59"/>
      <c r="AO103" s="59"/>
      <c r="AP103" s="59">
        <v>2660</v>
      </c>
      <c r="AQ103" s="59"/>
      <c r="AR103" s="59"/>
      <c r="AS103" s="59">
        <v>2660</v>
      </c>
      <c r="AT103" s="59"/>
      <c r="AU103" s="59"/>
      <c r="AV103" s="59">
        <v>0</v>
      </c>
      <c r="AW103" s="59"/>
      <c r="AX103" s="59"/>
      <c r="AY103" s="59"/>
      <c r="AZ103" s="59"/>
    </row>
    <row r="104" spans="1:52" ht="11.25" customHeight="1" x14ac:dyDescent="0.25">
      <c r="A104" s="54" t="s">
        <v>237</v>
      </c>
      <c r="B104" s="54"/>
      <c r="C104" s="54"/>
      <c r="D104" s="54" t="s">
        <v>154</v>
      </c>
      <c r="E104" s="54"/>
      <c r="F104" s="54"/>
      <c r="G104" s="54"/>
      <c r="H104" s="54"/>
      <c r="I104" s="61">
        <v>29</v>
      </c>
      <c r="J104" s="61"/>
      <c r="L104" s="55" t="s">
        <v>238</v>
      </c>
      <c r="M104" s="55"/>
      <c r="N104" s="55"/>
      <c r="O104" s="55"/>
      <c r="P104" s="55"/>
      <c r="Q104" s="55"/>
      <c r="R104" s="55"/>
      <c r="S104" s="55"/>
      <c r="T104" s="55"/>
      <c r="U104" s="55"/>
      <c r="V104" s="59">
        <v>21636</v>
      </c>
      <c r="W104" s="59"/>
      <c r="X104" s="59"/>
      <c r="Y104" s="59"/>
      <c r="Z104" s="60">
        <v>0</v>
      </c>
      <c r="AA104" s="59">
        <v>21636</v>
      </c>
      <c r="AB104" s="59"/>
      <c r="AC104" s="59"/>
      <c r="AD104" s="59"/>
      <c r="AE104" s="59"/>
      <c r="AF104" s="59">
        <v>0</v>
      </c>
      <c r="AG104" s="59"/>
      <c r="AH104" s="59">
        <v>0</v>
      </c>
      <c r="AI104" s="59"/>
      <c r="AJ104" s="59">
        <v>0</v>
      </c>
      <c r="AK104" s="59"/>
      <c r="AL104" s="59"/>
      <c r="AM104" s="59">
        <v>0</v>
      </c>
      <c r="AN104" s="59"/>
      <c r="AO104" s="59"/>
      <c r="AP104" s="59">
        <v>21636</v>
      </c>
      <c r="AQ104" s="59"/>
      <c r="AR104" s="59"/>
      <c r="AS104" s="59">
        <v>21636</v>
      </c>
      <c r="AT104" s="59"/>
      <c r="AU104" s="59"/>
      <c r="AV104" s="59">
        <v>0</v>
      </c>
      <c r="AW104" s="59"/>
      <c r="AX104" s="59"/>
      <c r="AY104" s="59"/>
      <c r="AZ104" s="59"/>
    </row>
    <row r="105" spans="1:52" ht="10.5" customHeight="1" x14ac:dyDescent="0.25">
      <c r="A105" s="54" t="s">
        <v>239</v>
      </c>
      <c r="B105" s="54"/>
      <c r="C105" s="54"/>
      <c r="D105" s="54" t="s">
        <v>154</v>
      </c>
      <c r="E105" s="54"/>
      <c r="F105" s="54"/>
      <c r="G105" s="54"/>
      <c r="H105" s="54"/>
      <c r="I105" s="61">
        <v>29</v>
      </c>
      <c r="J105" s="61"/>
      <c r="L105" s="62" t="s">
        <v>240</v>
      </c>
      <c r="M105" s="62"/>
      <c r="N105" s="62"/>
      <c r="O105" s="62"/>
      <c r="P105" s="62"/>
      <c r="Q105" s="62"/>
      <c r="R105" s="62"/>
      <c r="S105" s="62"/>
      <c r="T105" s="62"/>
      <c r="U105" s="62"/>
      <c r="V105" s="59">
        <v>3203</v>
      </c>
      <c r="W105" s="59"/>
      <c r="X105" s="59"/>
      <c r="Y105" s="59"/>
      <c r="Z105" s="60">
        <v>0</v>
      </c>
      <c r="AA105" s="59">
        <v>3203</v>
      </c>
      <c r="AB105" s="59"/>
      <c r="AC105" s="59"/>
      <c r="AD105" s="59"/>
      <c r="AE105" s="59"/>
      <c r="AF105" s="59">
        <v>0</v>
      </c>
      <c r="AG105" s="59"/>
      <c r="AH105" s="59">
        <v>0</v>
      </c>
      <c r="AI105" s="59"/>
      <c r="AJ105" s="59">
        <v>0</v>
      </c>
      <c r="AK105" s="59"/>
      <c r="AL105" s="59"/>
      <c r="AM105" s="59">
        <v>0</v>
      </c>
      <c r="AN105" s="59"/>
      <c r="AO105" s="59"/>
      <c r="AP105" s="59">
        <v>3203</v>
      </c>
      <c r="AQ105" s="59"/>
      <c r="AR105" s="59"/>
      <c r="AS105" s="59">
        <v>3203</v>
      </c>
      <c r="AT105" s="59"/>
      <c r="AU105" s="59"/>
      <c r="AV105" s="59">
        <v>0</v>
      </c>
      <c r="AW105" s="59"/>
      <c r="AX105" s="59"/>
      <c r="AY105" s="59"/>
      <c r="AZ105" s="59"/>
    </row>
    <row r="106" spans="1:52" ht="6.75" customHeight="1" x14ac:dyDescent="0.25">
      <c r="L106" s="62"/>
      <c r="M106" s="62"/>
      <c r="N106" s="62"/>
      <c r="O106" s="62"/>
      <c r="P106" s="62"/>
      <c r="Q106" s="62"/>
      <c r="R106" s="62"/>
      <c r="S106" s="62"/>
      <c r="T106" s="62"/>
      <c r="U106" s="62"/>
    </row>
    <row r="107" spans="1:52" ht="11.25" customHeight="1" x14ac:dyDescent="0.25">
      <c r="A107" s="54" t="s">
        <v>241</v>
      </c>
      <c r="B107" s="54"/>
      <c r="C107" s="54"/>
      <c r="D107" s="54" t="s">
        <v>154</v>
      </c>
      <c r="E107" s="54"/>
      <c r="F107" s="54"/>
      <c r="G107" s="54"/>
      <c r="H107" s="54"/>
      <c r="I107" s="61">
        <v>29</v>
      </c>
      <c r="J107" s="61"/>
      <c r="L107" s="55" t="s">
        <v>242</v>
      </c>
      <c r="M107" s="55"/>
      <c r="N107" s="55"/>
      <c r="O107" s="55"/>
      <c r="P107" s="55"/>
      <c r="Q107" s="55"/>
      <c r="R107" s="55"/>
      <c r="S107" s="55"/>
      <c r="T107" s="55"/>
      <c r="U107" s="55"/>
      <c r="V107" s="59">
        <v>29191</v>
      </c>
      <c r="W107" s="59"/>
      <c r="X107" s="59"/>
      <c r="Y107" s="59"/>
      <c r="Z107" s="60">
        <v>0</v>
      </c>
      <c r="AA107" s="59">
        <v>29191</v>
      </c>
      <c r="AB107" s="59"/>
      <c r="AC107" s="59"/>
      <c r="AD107" s="59"/>
      <c r="AE107" s="59"/>
      <c r="AF107" s="59">
        <v>0</v>
      </c>
      <c r="AG107" s="59"/>
      <c r="AH107" s="59">
        <v>7855.8</v>
      </c>
      <c r="AI107" s="59"/>
      <c r="AJ107" s="59">
        <v>7855.8</v>
      </c>
      <c r="AK107" s="59"/>
      <c r="AL107" s="59"/>
      <c r="AM107" s="59">
        <v>7855.8</v>
      </c>
      <c r="AN107" s="59"/>
      <c r="AO107" s="59"/>
      <c r="AP107" s="59">
        <v>21335.200000000001</v>
      </c>
      <c r="AQ107" s="59"/>
      <c r="AR107" s="59"/>
      <c r="AS107" s="59">
        <v>21335.200000000001</v>
      </c>
      <c r="AT107" s="59"/>
      <c r="AU107" s="59"/>
      <c r="AV107" s="59">
        <v>0</v>
      </c>
      <c r="AW107" s="59"/>
      <c r="AX107" s="59"/>
      <c r="AY107" s="59"/>
      <c r="AZ107" s="59"/>
    </row>
    <row r="108" spans="1:52" ht="11.25" customHeight="1" x14ac:dyDescent="0.25">
      <c r="A108" s="54" t="s">
        <v>243</v>
      </c>
      <c r="B108" s="54"/>
      <c r="C108" s="54"/>
      <c r="D108" s="54" t="s">
        <v>154</v>
      </c>
      <c r="E108" s="54"/>
      <c r="F108" s="54"/>
      <c r="G108" s="54"/>
      <c r="H108" s="54"/>
      <c r="I108" s="61">
        <v>29</v>
      </c>
      <c r="J108" s="61"/>
      <c r="L108" s="55" t="s">
        <v>244</v>
      </c>
      <c r="M108" s="55"/>
      <c r="N108" s="55"/>
      <c r="O108" s="55"/>
      <c r="P108" s="55"/>
      <c r="Q108" s="55"/>
      <c r="R108" s="55"/>
      <c r="S108" s="55"/>
      <c r="T108" s="55"/>
      <c r="U108" s="55"/>
      <c r="V108" s="59">
        <v>12089</v>
      </c>
      <c r="W108" s="59"/>
      <c r="X108" s="59"/>
      <c r="Y108" s="59"/>
      <c r="Z108" s="60">
        <v>0</v>
      </c>
      <c r="AA108" s="59">
        <v>12089</v>
      </c>
      <c r="AB108" s="59"/>
      <c r="AC108" s="59"/>
      <c r="AD108" s="59"/>
      <c r="AE108" s="59"/>
      <c r="AF108" s="59">
        <v>0</v>
      </c>
      <c r="AG108" s="59"/>
      <c r="AH108" s="59">
        <v>0</v>
      </c>
      <c r="AI108" s="59"/>
      <c r="AJ108" s="59">
        <v>0</v>
      </c>
      <c r="AK108" s="59"/>
      <c r="AL108" s="59"/>
      <c r="AM108" s="59">
        <v>0</v>
      </c>
      <c r="AN108" s="59"/>
      <c r="AO108" s="59"/>
      <c r="AP108" s="59">
        <v>12089</v>
      </c>
      <c r="AQ108" s="59"/>
      <c r="AR108" s="59"/>
      <c r="AS108" s="59">
        <v>12089</v>
      </c>
      <c r="AT108" s="59"/>
      <c r="AU108" s="59"/>
      <c r="AV108" s="59">
        <v>0</v>
      </c>
      <c r="AW108" s="59"/>
      <c r="AX108" s="59"/>
      <c r="AY108" s="59"/>
      <c r="AZ108" s="59"/>
    </row>
    <row r="109" spans="1:52" ht="11.25" customHeight="1" x14ac:dyDescent="0.25">
      <c r="A109" s="54" t="s">
        <v>245</v>
      </c>
      <c r="B109" s="54"/>
      <c r="C109" s="54"/>
      <c r="D109" s="54" t="s">
        <v>154</v>
      </c>
      <c r="E109" s="54"/>
      <c r="F109" s="54"/>
      <c r="G109" s="54"/>
      <c r="H109" s="54"/>
      <c r="I109" s="61">
        <v>29</v>
      </c>
      <c r="J109" s="61"/>
      <c r="L109" s="55" t="s">
        <v>246</v>
      </c>
      <c r="M109" s="55"/>
      <c r="N109" s="55"/>
      <c r="O109" s="55"/>
      <c r="P109" s="55"/>
      <c r="Q109" s="55"/>
      <c r="R109" s="55"/>
      <c r="S109" s="55"/>
      <c r="T109" s="55"/>
      <c r="U109" s="55"/>
      <c r="V109" s="59">
        <v>5030</v>
      </c>
      <c r="W109" s="59"/>
      <c r="X109" s="59"/>
      <c r="Y109" s="59"/>
      <c r="Z109" s="60">
        <v>0</v>
      </c>
      <c r="AA109" s="59">
        <v>5030</v>
      </c>
      <c r="AB109" s="59"/>
      <c r="AC109" s="59"/>
      <c r="AD109" s="59"/>
      <c r="AE109" s="59"/>
      <c r="AF109" s="59">
        <v>0</v>
      </c>
      <c r="AG109" s="59"/>
      <c r="AH109" s="59">
        <v>300</v>
      </c>
      <c r="AI109" s="59"/>
      <c r="AJ109" s="59">
        <v>300</v>
      </c>
      <c r="AK109" s="59"/>
      <c r="AL109" s="59"/>
      <c r="AM109" s="59">
        <v>300</v>
      </c>
      <c r="AN109" s="59"/>
      <c r="AO109" s="59"/>
      <c r="AP109" s="59">
        <v>4730</v>
      </c>
      <c r="AQ109" s="59"/>
      <c r="AR109" s="59"/>
      <c r="AS109" s="59">
        <v>4730</v>
      </c>
      <c r="AT109" s="59"/>
      <c r="AU109" s="59"/>
      <c r="AV109" s="59">
        <v>0</v>
      </c>
      <c r="AW109" s="59"/>
      <c r="AX109" s="59"/>
      <c r="AY109" s="59"/>
      <c r="AZ109" s="59"/>
    </row>
    <row r="110" spans="1:52" ht="11.25" customHeight="1" x14ac:dyDescent="0.25">
      <c r="A110" s="54" t="s">
        <v>247</v>
      </c>
      <c r="B110" s="54"/>
      <c r="C110" s="54"/>
      <c r="D110" s="54" t="s">
        <v>154</v>
      </c>
      <c r="E110" s="54"/>
      <c r="F110" s="54"/>
      <c r="G110" s="54"/>
      <c r="H110" s="54"/>
      <c r="I110" s="61">
        <v>29</v>
      </c>
      <c r="J110" s="61"/>
      <c r="L110" s="55" t="s">
        <v>248</v>
      </c>
      <c r="M110" s="55"/>
      <c r="N110" s="55"/>
      <c r="O110" s="55"/>
      <c r="P110" s="55"/>
      <c r="Q110" s="55"/>
      <c r="R110" s="55"/>
      <c r="S110" s="55"/>
      <c r="T110" s="55"/>
      <c r="U110" s="55"/>
      <c r="V110" s="59">
        <v>225</v>
      </c>
      <c r="W110" s="59"/>
      <c r="X110" s="59"/>
      <c r="Y110" s="59"/>
      <c r="Z110" s="60">
        <v>0</v>
      </c>
      <c r="AA110" s="59">
        <v>225</v>
      </c>
      <c r="AB110" s="59"/>
      <c r="AC110" s="59"/>
      <c r="AD110" s="59"/>
      <c r="AE110" s="59"/>
      <c r="AF110" s="59">
        <v>0</v>
      </c>
      <c r="AG110" s="59"/>
      <c r="AH110" s="59">
        <v>147</v>
      </c>
      <c r="AI110" s="59"/>
      <c r="AJ110" s="59">
        <v>147</v>
      </c>
      <c r="AK110" s="59"/>
      <c r="AL110" s="59"/>
      <c r="AM110" s="59">
        <v>147</v>
      </c>
      <c r="AN110" s="59"/>
      <c r="AO110" s="59"/>
      <c r="AP110" s="59">
        <v>78</v>
      </c>
      <c r="AQ110" s="59"/>
      <c r="AR110" s="59"/>
      <c r="AS110" s="59">
        <v>78</v>
      </c>
      <c r="AT110" s="59"/>
      <c r="AU110" s="59"/>
      <c r="AV110" s="59">
        <v>0</v>
      </c>
      <c r="AW110" s="59"/>
      <c r="AX110" s="59"/>
      <c r="AY110" s="59"/>
      <c r="AZ110" s="59"/>
    </row>
    <row r="111" spans="1:52" ht="11.25" customHeight="1" x14ac:dyDescent="0.25">
      <c r="A111" s="54" t="s">
        <v>249</v>
      </c>
      <c r="B111" s="54"/>
      <c r="C111" s="54"/>
      <c r="D111" s="54" t="s">
        <v>154</v>
      </c>
      <c r="E111" s="54"/>
      <c r="F111" s="54"/>
      <c r="G111" s="54"/>
      <c r="H111" s="54"/>
      <c r="I111" s="61">
        <v>29</v>
      </c>
      <c r="J111" s="61"/>
      <c r="L111" s="55" t="s">
        <v>250</v>
      </c>
      <c r="M111" s="55"/>
      <c r="N111" s="55"/>
      <c r="O111" s="55"/>
      <c r="P111" s="55"/>
      <c r="Q111" s="55"/>
      <c r="R111" s="55"/>
      <c r="S111" s="55"/>
      <c r="T111" s="55"/>
      <c r="U111" s="55"/>
      <c r="V111" s="59">
        <v>1228</v>
      </c>
      <c r="W111" s="59"/>
      <c r="X111" s="59"/>
      <c r="Y111" s="59"/>
      <c r="Z111" s="60">
        <v>0</v>
      </c>
      <c r="AA111" s="59">
        <v>1228</v>
      </c>
      <c r="AB111" s="59"/>
      <c r="AC111" s="59"/>
      <c r="AD111" s="59"/>
      <c r="AE111" s="59"/>
      <c r="AF111" s="59">
        <v>0</v>
      </c>
      <c r="AG111" s="59"/>
      <c r="AH111" s="59">
        <v>0</v>
      </c>
      <c r="AI111" s="59"/>
      <c r="AJ111" s="59">
        <v>0</v>
      </c>
      <c r="AK111" s="59"/>
      <c r="AL111" s="59"/>
      <c r="AM111" s="59">
        <v>0</v>
      </c>
      <c r="AN111" s="59"/>
      <c r="AO111" s="59"/>
      <c r="AP111" s="59">
        <v>1228</v>
      </c>
      <c r="AQ111" s="59"/>
      <c r="AR111" s="59"/>
      <c r="AS111" s="59">
        <v>1228</v>
      </c>
      <c r="AT111" s="59"/>
      <c r="AU111" s="59"/>
      <c r="AV111" s="59">
        <v>0</v>
      </c>
      <c r="AW111" s="59"/>
      <c r="AX111" s="59"/>
      <c r="AY111" s="59"/>
      <c r="AZ111" s="59"/>
    </row>
    <row r="112" spans="1:52" ht="11.25" customHeight="1" x14ac:dyDescent="0.25">
      <c r="A112" s="54" t="s">
        <v>251</v>
      </c>
      <c r="B112" s="54"/>
      <c r="C112" s="54"/>
      <c r="D112" s="54" t="s">
        <v>154</v>
      </c>
      <c r="E112" s="54"/>
      <c r="F112" s="54"/>
      <c r="G112" s="54"/>
      <c r="H112" s="54"/>
      <c r="I112" s="61">
        <v>29</v>
      </c>
      <c r="J112" s="61"/>
      <c r="L112" s="55" t="s">
        <v>252</v>
      </c>
      <c r="M112" s="55"/>
      <c r="N112" s="55"/>
      <c r="O112" s="55"/>
      <c r="P112" s="55"/>
      <c r="Q112" s="55"/>
      <c r="R112" s="55"/>
      <c r="S112" s="55"/>
      <c r="T112" s="55"/>
      <c r="U112" s="55"/>
      <c r="V112" s="59">
        <v>10493</v>
      </c>
      <c r="W112" s="59"/>
      <c r="X112" s="59"/>
      <c r="Y112" s="59"/>
      <c r="Z112" s="60">
        <v>0</v>
      </c>
      <c r="AA112" s="59">
        <v>10493</v>
      </c>
      <c r="AB112" s="59"/>
      <c r="AC112" s="59"/>
      <c r="AD112" s="59"/>
      <c r="AE112" s="59"/>
      <c r="AF112" s="59">
        <v>0</v>
      </c>
      <c r="AG112" s="59"/>
      <c r="AH112" s="59">
        <v>1069.1199999999999</v>
      </c>
      <c r="AI112" s="59"/>
      <c r="AJ112" s="59">
        <v>1069.1199999999999</v>
      </c>
      <c r="AK112" s="59"/>
      <c r="AL112" s="59"/>
      <c r="AM112" s="59">
        <v>1069.1199999999999</v>
      </c>
      <c r="AN112" s="59"/>
      <c r="AO112" s="59"/>
      <c r="AP112" s="59">
        <v>9423.8799999999992</v>
      </c>
      <c r="AQ112" s="59"/>
      <c r="AR112" s="59"/>
      <c r="AS112" s="59">
        <v>9423.8799999999992</v>
      </c>
      <c r="AT112" s="59"/>
      <c r="AU112" s="59"/>
      <c r="AV112" s="59">
        <v>0</v>
      </c>
      <c r="AW112" s="59"/>
      <c r="AX112" s="59"/>
      <c r="AY112" s="59"/>
      <c r="AZ112" s="59"/>
    </row>
    <row r="113" spans="1:52" ht="11.25" customHeight="1" x14ac:dyDescent="0.25">
      <c r="A113" s="54" t="s">
        <v>253</v>
      </c>
      <c r="B113" s="54"/>
      <c r="C113" s="54"/>
      <c r="D113" s="54" t="s">
        <v>154</v>
      </c>
      <c r="E113" s="54"/>
      <c r="F113" s="54"/>
      <c r="G113" s="54"/>
      <c r="H113" s="54"/>
      <c r="I113" s="61">
        <v>29</v>
      </c>
      <c r="J113" s="61"/>
      <c r="L113" s="55" t="s">
        <v>254</v>
      </c>
      <c r="M113" s="55"/>
      <c r="N113" s="55"/>
      <c r="O113" s="55"/>
      <c r="P113" s="55"/>
      <c r="Q113" s="55"/>
      <c r="R113" s="55"/>
      <c r="S113" s="55"/>
      <c r="T113" s="55"/>
      <c r="U113" s="55"/>
      <c r="V113" s="59">
        <v>2550</v>
      </c>
      <c r="W113" s="59"/>
      <c r="X113" s="59"/>
      <c r="Y113" s="59"/>
      <c r="Z113" s="60">
        <v>0</v>
      </c>
      <c r="AA113" s="59">
        <v>2550</v>
      </c>
      <c r="AB113" s="59"/>
      <c r="AC113" s="59"/>
      <c r="AD113" s="59"/>
      <c r="AE113" s="59"/>
      <c r="AF113" s="59">
        <v>0</v>
      </c>
      <c r="AG113" s="59"/>
      <c r="AH113" s="59">
        <v>0</v>
      </c>
      <c r="AI113" s="59"/>
      <c r="AJ113" s="59">
        <v>0</v>
      </c>
      <c r="AK113" s="59"/>
      <c r="AL113" s="59"/>
      <c r="AM113" s="59">
        <v>0</v>
      </c>
      <c r="AN113" s="59"/>
      <c r="AO113" s="59"/>
      <c r="AP113" s="59">
        <v>2550</v>
      </c>
      <c r="AQ113" s="59"/>
      <c r="AR113" s="59"/>
      <c r="AS113" s="59">
        <v>2550</v>
      </c>
      <c r="AT113" s="59"/>
      <c r="AU113" s="59"/>
      <c r="AV113" s="59">
        <v>0</v>
      </c>
      <c r="AW113" s="59"/>
      <c r="AX113" s="59"/>
      <c r="AY113" s="59"/>
      <c r="AZ113" s="59"/>
    </row>
    <row r="114" spans="1:52" ht="11.25" customHeight="1" x14ac:dyDescent="0.25">
      <c r="A114" s="54" t="s">
        <v>255</v>
      </c>
      <c r="B114" s="54"/>
      <c r="C114" s="54"/>
      <c r="D114" s="54" t="s">
        <v>154</v>
      </c>
      <c r="E114" s="54"/>
      <c r="F114" s="54"/>
      <c r="G114" s="54"/>
      <c r="H114" s="54"/>
      <c r="I114" s="61">
        <v>29</v>
      </c>
      <c r="J114" s="61"/>
      <c r="L114" s="55" t="s">
        <v>256</v>
      </c>
      <c r="M114" s="55"/>
      <c r="N114" s="55"/>
      <c r="O114" s="55"/>
      <c r="P114" s="55"/>
      <c r="Q114" s="55"/>
      <c r="R114" s="55"/>
      <c r="S114" s="55"/>
      <c r="T114" s="55"/>
      <c r="U114" s="55"/>
      <c r="V114" s="59">
        <v>37730</v>
      </c>
      <c r="W114" s="59"/>
      <c r="X114" s="59"/>
      <c r="Y114" s="59"/>
      <c r="Z114" s="60">
        <v>0</v>
      </c>
      <c r="AA114" s="59">
        <v>37730</v>
      </c>
      <c r="AB114" s="59"/>
      <c r="AC114" s="59"/>
      <c r="AD114" s="59"/>
      <c r="AE114" s="59"/>
      <c r="AF114" s="59">
        <v>0</v>
      </c>
      <c r="AG114" s="59"/>
      <c r="AH114" s="59">
        <v>7721</v>
      </c>
      <c r="AI114" s="59"/>
      <c r="AJ114" s="59">
        <v>7721</v>
      </c>
      <c r="AK114" s="59"/>
      <c r="AL114" s="59"/>
      <c r="AM114" s="59">
        <v>7721</v>
      </c>
      <c r="AN114" s="59"/>
      <c r="AO114" s="59"/>
      <c r="AP114" s="59">
        <v>30009</v>
      </c>
      <c r="AQ114" s="59"/>
      <c r="AR114" s="59"/>
      <c r="AS114" s="59">
        <v>30009</v>
      </c>
      <c r="AT114" s="59"/>
      <c r="AU114" s="59"/>
      <c r="AV114" s="59">
        <v>0</v>
      </c>
      <c r="AW114" s="59"/>
      <c r="AX114" s="59"/>
      <c r="AY114" s="59"/>
      <c r="AZ114" s="59"/>
    </row>
    <row r="115" spans="1:52" ht="10.5" customHeight="1" x14ac:dyDescent="0.25">
      <c r="A115" s="54" t="s">
        <v>257</v>
      </c>
      <c r="B115" s="54"/>
      <c r="C115" s="54"/>
      <c r="D115" s="54" t="s">
        <v>154</v>
      </c>
      <c r="E115" s="54"/>
      <c r="F115" s="54"/>
      <c r="G115" s="54"/>
      <c r="H115" s="54"/>
      <c r="I115" s="61">
        <v>29</v>
      </c>
      <c r="J115" s="61"/>
      <c r="L115" s="62" t="s">
        <v>258</v>
      </c>
      <c r="M115" s="62"/>
      <c r="N115" s="62"/>
      <c r="O115" s="62"/>
      <c r="P115" s="62"/>
      <c r="Q115" s="62"/>
      <c r="R115" s="62"/>
      <c r="S115" s="62"/>
      <c r="T115" s="62"/>
      <c r="U115" s="62"/>
      <c r="V115" s="59">
        <v>12130</v>
      </c>
      <c r="W115" s="59"/>
      <c r="X115" s="59"/>
      <c r="Y115" s="59"/>
      <c r="Z115" s="60">
        <v>0</v>
      </c>
      <c r="AA115" s="59">
        <v>12130</v>
      </c>
      <c r="AB115" s="59"/>
      <c r="AC115" s="59"/>
      <c r="AD115" s="59"/>
      <c r="AE115" s="59"/>
      <c r="AF115" s="59">
        <v>0</v>
      </c>
      <c r="AG115" s="59"/>
      <c r="AH115" s="59">
        <v>1680.92</v>
      </c>
      <c r="AI115" s="59"/>
      <c r="AJ115" s="59">
        <v>1680.92</v>
      </c>
      <c r="AK115" s="59"/>
      <c r="AL115" s="59"/>
      <c r="AM115" s="59">
        <v>1680.92</v>
      </c>
      <c r="AN115" s="59"/>
      <c r="AO115" s="59"/>
      <c r="AP115" s="59">
        <v>10449.08</v>
      </c>
      <c r="AQ115" s="59"/>
      <c r="AR115" s="59"/>
      <c r="AS115" s="59">
        <v>10449.08</v>
      </c>
      <c r="AT115" s="59"/>
      <c r="AU115" s="59"/>
      <c r="AV115" s="59">
        <v>0</v>
      </c>
      <c r="AW115" s="59"/>
      <c r="AX115" s="59"/>
      <c r="AY115" s="59"/>
      <c r="AZ115" s="59"/>
    </row>
    <row r="116" spans="1:52" ht="6.75" customHeight="1" x14ac:dyDescent="0.25">
      <c r="L116" s="62"/>
      <c r="M116" s="62"/>
      <c r="N116" s="62"/>
      <c r="O116" s="62"/>
      <c r="P116" s="62"/>
      <c r="Q116" s="62"/>
      <c r="R116" s="62"/>
      <c r="S116" s="62"/>
      <c r="T116" s="62"/>
      <c r="U116" s="62"/>
    </row>
    <row r="117" spans="1:52" ht="11.25" customHeight="1" x14ac:dyDescent="0.25">
      <c r="A117" s="54" t="s">
        <v>259</v>
      </c>
      <c r="B117" s="54"/>
      <c r="C117" s="54"/>
      <c r="D117" s="54" t="s">
        <v>154</v>
      </c>
      <c r="E117" s="54"/>
      <c r="F117" s="54"/>
      <c r="G117" s="54"/>
      <c r="H117" s="54"/>
      <c r="I117" s="61">
        <v>29</v>
      </c>
      <c r="J117" s="61"/>
      <c r="L117" s="55" t="s">
        <v>260</v>
      </c>
      <c r="M117" s="55"/>
      <c r="N117" s="55"/>
      <c r="O117" s="55"/>
      <c r="P117" s="55"/>
      <c r="Q117" s="55"/>
      <c r="R117" s="55"/>
      <c r="S117" s="55"/>
      <c r="T117" s="55"/>
      <c r="U117" s="55"/>
      <c r="V117" s="59">
        <v>1992</v>
      </c>
      <c r="W117" s="59"/>
      <c r="X117" s="59"/>
      <c r="Y117" s="59"/>
      <c r="Z117" s="60">
        <v>0</v>
      </c>
      <c r="AA117" s="59">
        <v>1992</v>
      </c>
      <c r="AB117" s="59"/>
      <c r="AC117" s="59"/>
      <c r="AD117" s="59"/>
      <c r="AE117" s="59"/>
      <c r="AF117" s="59">
        <v>0</v>
      </c>
      <c r="AG117" s="59"/>
      <c r="AH117" s="59">
        <v>4053.51</v>
      </c>
      <c r="AI117" s="59"/>
      <c r="AJ117" s="59">
        <v>4053.51</v>
      </c>
      <c r="AK117" s="59"/>
      <c r="AL117" s="59"/>
      <c r="AM117" s="59">
        <v>4053.51</v>
      </c>
      <c r="AN117" s="59"/>
      <c r="AO117" s="59"/>
      <c r="AP117" s="59">
        <v>-2061.5100000000002</v>
      </c>
      <c r="AQ117" s="59"/>
      <c r="AR117" s="59"/>
      <c r="AS117" s="59">
        <v>-2061.5100000000002</v>
      </c>
      <c r="AT117" s="59"/>
      <c r="AU117" s="59"/>
      <c r="AV117" s="59">
        <v>0</v>
      </c>
      <c r="AW117" s="59"/>
      <c r="AX117" s="59"/>
      <c r="AY117" s="59"/>
      <c r="AZ117" s="59"/>
    </row>
    <row r="118" spans="1:52" ht="11.25" customHeight="1" x14ac:dyDescent="0.25">
      <c r="A118" s="54" t="s">
        <v>261</v>
      </c>
      <c r="B118" s="54"/>
      <c r="C118" s="54"/>
      <c r="D118" s="54" t="s">
        <v>154</v>
      </c>
      <c r="E118" s="54"/>
      <c r="F118" s="54"/>
      <c r="G118" s="54"/>
      <c r="H118" s="54"/>
      <c r="I118" s="61">
        <v>29</v>
      </c>
      <c r="J118" s="61"/>
      <c r="L118" s="55" t="s">
        <v>262</v>
      </c>
      <c r="M118" s="55"/>
      <c r="N118" s="55"/>
      <c r="O118" s="55"/>
      <c r="P118" s="55"/>
      <c r="Q118" s="55"/>
      <c r="R118" s="55"/>
      <c r="S118" s="55"/>
      <c r="T118" s="55"/>
      <c r="U118" s="55"/>
      <c r="V118" s="59">
        <v>480</v>
      </c>
      <c r="W118" s="59"/>
      <c r="X118" s="59"/>
      <c r="Y118" s="59"/>
      <c r="Z118" s="60">
        <v>0</v>
      </c>
      <c r="AA118" s="59">
        <v>480</v>
      </c>
      <c r="AB118" s="59"/>
      <c r="AC118" s="59"/>
      <c r="AD118" s="59"/>
      <c r="AE118" s="59"/>
      <c r="AF118" s="59">
        <v>0</v>
      </c>
      <c r="AG118" s="59"/>
      <c r="AH118" s="59">
        <v>0</v>
      </c>
      <c r="AI118" s="59"/>
      <c r="AJ118" s="59">
        <v>0</v>
      </c>
      <c r="AK118" s="59"/>
      <c r="AL118" s="59"/>
      <c r="AM118" s="59">
        <v>0</v>
      </c>
      <c r="AN118" s="59"/>
      <c r="AO118" s="59"/>
      <c r="AP118" s="59">
        <v>480</v>
      </c>
      <c r="AQ118" s="59"/>
      <c r="AR118" s="59"/>
      <c r="AS118" s="59">
        <v>480</v>
      </c>
      <c r="AT118" s="59"/>
      <c r="AU118" s="59"/>
      <c r="AV118" s="59">
        <v>0</v>
      </c>
      <c r="AW118" s="59"/>
      <c r="AX118" s="59"/>
      <c r="AY118" s="59"/>
      <c r="AZ118" s="59"/>
    </row>
    <row r="119" spans="1:52" ht="11.25" customHeight="1" x14ac:dyDescent="0.25">
      <c r="A119" s="54" t="s">
        <v>263</v>
      </c>
      <c r="B119" s="54"/>
      <c r="C119" s="54"/>
      <c r="D119" s="54" t="s">
        <v>154</v>
      </c>
      <c r="E119" s="54"/>
      <c r="F119" s="54"/>
      <c r="G119" s="54"/>
      <c r="H119" s="54"/>
      <c r="I119" s="61">
        <v>29</v>
      </c>
      <c r="J119" s="61"/>
      <c r="L119" s="55" t="s">
        <v>264</v>
      </c>
      <c r="M119" s="55"/>
      <c r="N119" s="55"/>
      <c r="O119" s="55"/>
      <c r="P119" s="55"/>
      <c r="Q119" s="55"/>
      <c r="R119" s="55"/>
      <c r="S119" s="55"/>
      <c r="T119" s="55"/>
      <c r="U119" s="55"/>
      <c r="V119" s="59">
        <v>1566</v>
      </c>
      <c r="W119" s="59"/>
      <c r="X119" s="59"/>
      <c r="Y119" s="59"/>
      <c r="Z119" s="60">
        <v>0</v>
      </c>
      <c r="AA119" s="59">
        <v>1566</v>
      </c>
      <c r="AB119" s="59"/>
      <c r="AC119" s="59"/>
      <c r="AD119" s="59"/>
      <c r="AE119" s="59"/>
      <c r="AF119" s="59">
        <v>0</v>
      </c>
      <c r="AG119" s="59"/>
      <c r="AH119" s="59">
        <v>100.2</v>
      </c>
      <c r="AI119" s="59"/>
      <c r="AJ119" s="59">
        <v>100.2</v>
      </c>
      <c r="AK119" s="59"/>
      <c r="AL119" s="59"/>
      <c r="AM119" s="59">
        <v>100.2</v>
      </c>
      <c r="AN119" s="59"/>
      <c r="AO119" s="59"/>
      <c r="AP119" s="59">
        <v>1465.8</v>
      </c>
      <c r="AQ119" s="59"/>
      <c r="AR119" s="59"/>
      <c r="AS119" s="59">
        <v>1465.8</v>
      </c>
      <c r="AT119" s="59"/>
      <c r="AU119" s="59"/>
      <c r="AV119" s="59">
        <v>0</v>
      </c>
      <c r="AW119" s="59"/>
      <c r="AX119" s="59"/>
      <c r="AY119" s="59"/>
      <c r="AZ119" s="59"/>
    </row>
    <row r="120" spans="1:52" ht="11.25" customHeight="1" x14ac:dyDescent="0.25">
      <c r="A120" s="54" t="s">
        <v>265</v>
      </c>
      <c r="B120" s="54"/>
      <c r="C120" s="54"/>
      <c r="D120" s="54" t="s">
        <v>154</v>
      </c>
      <c r="E120" s="54"/>
      <c r="F120" s="54"/>
      <c r="G120" s="54"/>
      <c r="H120" s="54"/>
      <c r="I120" s="61">
        <v>29</v>
      </c>
      <c r="J120" s="61"/>
      <c r="L120" s="55" t="s">
        <v>266</v>
      </c>
      <c r="M120" s="55"/>
      <c r="N120" s="55"/>
      <c r="O120" s="55"/>
      <c r="P120" s="55"/>
      <c r="Q120" s="55"/>
      <c r="R120" s="55"/>
      <c r="S120" s="55"/>
      <c r="T120" s="55"/>
      <c r="U120" s="55"/>
      <c r="V120" s="59">
        <v>3200</v>
      </c>
      <c r="W120" s="59"/>
      <c r="X120" s="59"/>
      <c r="Y120" s="59"/>
      <c r="Z120" s="60">
        <v>0</v>
      </c>
      <c r="AA120" s="59">
        <v>3200</v>
      </c>
      <c r="AB120" s="59"/>
      <c r="AC120" s="59"/>
      <c r="AD120" s="59"/>
      <c r="AE120" s="59"/>
      <c r="AF120" s="59">
        <v>0</v>
      </c>
      <c r="AG120" s="59"/>
      <c r="AH120" s="59">
        <v>0</v>
      </c>
      <c r="AI120" s="59"/>
      <c r="AJ120" s="59">
        <v>0</v>
      </c>
      <c r="AK120" s="59"/>
      <c r="AL120" s="59"/>
      <c r="AM120" s="59">
        <v>0</v>
      </c>
      <c r="AN120" s="59"/>
      <c r="AO120" s="59"/>
      <c r="AP120" s="59">
        <v>3200</v>
      </c>
      <c r="AQ120" s="59"/>
      <c r="AR120" s="59"/>
      <c r="AS120" s="59">
        <v>3200</v>
      </c>
      <c r="AT120" s="59"/>
      <c r="AU120" s="59"/>
      <c r="AV120" s="59">
        <v>0</v>
      </c>
      <c r="AW120" s="59"/>
      <c r="AX120" s="59"/>
      <c r="AY120" s="59"/>
      <c r="AZ120" s="59"/>
    </row>
    <row r="121" spans="1:52" ht="11.25" customHeight="1" x14ac:dyDescent="0.25">
      <c r="A121" s="54" t="s">
        <v>267</v>
      </c>
      <c r="B121" s="54"/>
      <c r="C121" s="54"/>
      <c r="D121" s="54" t="s">
        <v>154</v>
      </c>
      <c r="E121" s="54"/>
      <c r="F121" s="54"/>
      <c r="G121" s="54"/>
      <c r="H121" s="54"/>
      <c r="I121" s="61">
        <v>29</v>
      </c>
      <c r="J121" s="61"/>
      <c r="L121" s="55" t="s">
        <v>268</v>
      </c>
      <c r="M121" s="55"/>
      <c r="N121" s="55"/>
      <c r="O121" s="55"/>
      <c r="P121" s="55"/>
      <c r="Q121" s="55"/>
      <c r="R121" s="55"/>
      <c r="S121" s="55"/>
      <c r="T121" s="55"/>
      <c r="U121" s="55"/>
      <c r="V121" s="59">
        <v>3025</v>
      </c>
      <c r="W121" s="59"/>
      <c r="X121" s="59"/>
      <c r="Y121" s="59"/>
      <c r="Z121" s="60">
        <v>0</v>
      </c>
      <c r="AA121" s="59">
        <v>3025</v>
      </c>
      <c r="AB121" s="59"/>
      <c r="AC121" s="59"/>
      <c r="AD121" s="59"/>
      <c r="AE121" s="59"/>
      <c r="AF121" s="59">
        <v>0</v>
      </c>
      <c r="AG121" s="59"/>
      <c r="AH121" s="59">
        <v>300</v>
      </c>
      <c r="AI121" s="59"/>
      <c r="AJ121" s="59">
        <v>300</v>
      </c>
      <c r="AK121" s="59"/>
      <c r="AL121" s="59"/>
      <c r="AM121" s="59">
        <v>300</v>
      </c>
      <c r="AN121" s="59"/>
      <c r="AO121" s="59"/>
      <c r="AP121" s="59">
        <v>2725</v>
      </c>
      <c r="AQ121" s="59"/>
      <c r="AR121" s="59"/>
      <c r="AS121" s="59">
        <v>2725</v>
      </c>
      <c r="AT121" s="59"/>
      <c r="AU121" s="59"/>
      <c r="AV121" s="59">
        <v>0</v>
      </c>
      <c r="AW121" s="59"/>
      <c r="AX121" s="59"/>
      <c r="AY121" s="59"/>
      <c r="AZ121" s="59"/>
    </row>
    <row r="122" spans="1:52" ht="11.25" customHeight="1" x14ac:dyDescent="0.25">
      <c r="A122" s="54" t="s">
        <v>269</v>
      </c>
      <c r="B122" s="54"/>
      <c r="C122" s="54"/>
      <c r="D122" s="54" t="s">
        <v>154</v>
      </c>
      <c r="E122" s="54"/>
      <c r="F122" s="54"/>
      <c r="G122" s="54"/>
      <c r="H122" s="54"/>
      <c r="I122" s="61">
        <v>29</v>
      </c>
      <c r="J122" s="61"/>
      <c r="L122" s="55" t="s">
        <v>270</v>
      </c>
      <c r="M122" s="55"/>
      <c r="N122" s="55"/>
      <c r="O122" s="55"/>
      <c r="P122" s="55"/>
      <c r="Q122" s="55"/>
      <c r="R122" s="55"/>
      <c r="S122" s="55"/>
      <c r="T122" s="55"/>
      <c r="U122" s="55"/>
      <c r="V122" s="59">
        <v>17068</v>
      </c>
      <c r="W122" s="59"/>
      <c r="X122" s="59"/>
      <c r="Y122" s="59"/>
      <c r="Z122" s="60">
        <v>0</v>
      </c>
      <c r="AA122" s="59">
        <v>17068</v>
      </c>
      <c r="AB122" s="59"/>
      <c r="AC122" s="59"/>
      <c r="AD122" s="59"/>
      <c r="AE122" s="59"/>
      <c r="AF122" s="59">
        <v>0</v>
      </c>
      <c r="AG122" s="59"/>
      <c r="AH122" s="59">
        <v>162.15</v>
      </c>
      <c r="AI122" s="59"/>
      <c r="AJ122" s="59">
        <v>162.15</v>
      </c>
      <c r="AK122" s="59"/>
      <c r="AL122" s="59"/>
      <c r="AM122" s="59">
        <v>162.15</v>
      </c>
      <c r="AN122" s="59"/>
      <c r="AO122" s="59"/>
      <c r="AP122" s="59">
        <v>16905.849999999999</v>
      </c>
      <c r="AQ122" s="59"/>
      <c r="AR122" s="59"/>
      <c r="AS122" s="59">
        <v>16905.849999999999</v>
      </c>
      <c r="AT122" s="59"/>
      <c r="AU122" s="59"/>
      <c r="AV122" s="59">
        <v>0</v>
      </c>
      <c r="AW122" s="59"/>
      <c r="AX122" s="59"/>
      <c r="AY122" s="59"/>
      <c r="AZ122" s="59"/>
    </row>
    <row r="123" spans="1:52" ht="10.5" customHeight="1" x14ac:dyDescent="0.25">
      <c r="A123" s="54" t="s">
        <v>271</v>
      </c>
      <c r="B123" s="54"/>
      <c r="C123" s="54"/>
      <c r="D123" s="54" t="s">
        <v>154</v>
      </c>
      <c r="E123" s="54"/>
      <c r="F123" s="54"/>
      <c r="G123" s="54"/>
      <c r="H123" s="54"/>
      <c r="I123" s="61">
        <v>29</v>
      </c>
      <c r="J123" s="61"/>
      <c r="L123" s="62" t="s">
        <v>272</v>
      </c>
      <c r="M123" s="62"/>
      <c r="N123" s="62"/>
      <c r="O123" s="62"/>
      <c r="P123" s="62"/>
      <c r="Q123" s="62"/>
      <c r="R123" s="62"/>
      <c r="S123" s="62"/>
      <c r="T123" s="62"/>
      <c r="U123" s="62"/>
      <c r="V123" s="59">
        <v>12259</v>
      </c>
      <c r="W123" s="59"/>
      <c r="X123" s="59"/>
      <c r="Y123" s="59"/>
      <c r="Z123" s="60">
        <v>0</v>
      </c>
      <c r="AA123" s="59">
        <v>12259</v>
      </c>
      <c r="AB123" s="59"/>
      <c r="AC123" s="59"/>
      <c r="AD123" s="59"/>
      <c r="AE123" s="59"/>
      <c r="AF123" s="59">
        <v>0</v>
      </c>
      <c r="AG123" s="59"/>
      <c r="AH123" s="59">
        <v>9233.2999999999993</v>
      </c>
      <c r="AI123" s="59"/>
      <c r="AJ123" s="59">
        <v>9233.2999999999993</v>
      </c>
      <c r="AK123" s="59"/>
      <c r="AL123" s="59"/>
      <c r="AM123" s="59">
        <v>9233.2999999999993</v>
      </c>
      <c r="AN123" s="59"/>
      <c r="AO123" s="59"/>
      <c r="AP123" s="59">
        <v>3025.7</v>
      </c>
      <c r="AQ123" s="59"/>
      <c r="AR123" s="59"/>
      <c r="AS123" s="59">
        <v>3025.7</v>
      </c>
      <c r="AT123" s="59"/>
      <c r="AU123" s="59"/>
      <c r="AV123" s="59">
        <v>0</v>
      </c>
      <c r="AW123" s="59"/>
      <c r="AX123" s="59"/>
      <c r="AY123" s="59"/>
      <c r="AZ123" s="59"/>
    </row>
    <row r="124" spans="1:52" ht="6.75" customHeight="1" x14ac:dyDescent="0.25">
      <c r="L124" s="62"/>
      <c r="M124" s="62"/>
      <c r="N124" s="62"/>
      <c r="O124" s="62"/>
      <c r="P124" s="62"/>
      <c r="Q124" s="62"/>
      <c r="R124" s="62"/>
      <c r="S124" s="62"/>
      <c r="T124" s="62"/>
      <c r="U124" s="62"/>
    </row>
    <row r="125" spans="1:52" ht="11.25" customHeight="1" x14ac:dyDescent="0.25">
      <c r="A125" s="54" t="s">
        <v>273</v>
      </c>
      <c r="B125" s="54"/>
      <c r="C125" s="54"/>
      <c r="D125" s="54" t="s">
        <v>154</v>
      </c>
      <c r="E125" s="54"/>
      <c r="F125" s="54"/>
      <c r="G125" s="54"/>
      <c r="H125" s="54"/>
      <c r="I125" s="61">
        <v>29</v>
      </c>
      <c r="J125" s="61"/>
      <c r="L125" s="55" t="s">
        <v>274</v>
      </c>
      <c r="M125" s="55"/>
      <c r="N125" s="55"/>
      <c r="O125" s="55"/>
      <c r="P125" s="55"/>
      <c r="Q125" s="55"/>
      <c r="R125" s="55"/>
      <c r="S125" s="55"/>
      <c r="T125" s="55"/>
      <c r="U125" s="55"/>
      <c r="V125" s="59">
        <v>216</v>
      </c>
      <c r="W125" s="59"/>
      <c r="X125" s="59"/>
      <c r="Y125" s="59"/>
      <c r="Z125" s="60">
        <v>0</v>
      </c>
      <c r="AA125" s="59">
        <v>216</v>
      </c>
      <c r="AB125" s="59"/>
      <c r="AC125" s="59"/>
      <c r="AD125" s="59"/>
      <c r="AE125" s="59"/>
      <c r="AF125" s="59">
        <v>0</v>
      </c>
      <c r="AG125" s="59"/>
      <c r="AH125" s="59">
        <v>0</v>
      </c>
      <c r="AI125" s="59"/>
      <c r="AJ125" s="59">
        <v>0</v>
      </c>
      <c r="AK125" s="59"/>
      <c r="AL125" s="59"/>
      <c r="AM125" s="59">
        <v>0</v>
      </c>
      <c r="AN125" s="59"/>
      <c r="AO125" s="59"/>
      <c r="AP125" s="59">
        <v>216</v>
      </c>
      <c r="AQ125" s="59"/>
      <c r="AR125" s="59"/>
      <c r="AS125" s="59">
        <v>216</v>
      </c>
      <c r="AT125" s="59"/>
      <c r="AU125" s="59"/>
      <c r="AV125" s="59">
        <v>0</v>
      </c>
      <c r="AW125" s="59"/>
      <c r="AX125" s="59"/>
      <c r="AY125" s="59"/>
      <c r="AZ125" s="59"/>
    </row>
    <row r="126" spans="1:52" ht="10.5" customHeight="1" x14ac:dyDescent="0.25">
      <c r="A126" s="54" t="s">
        <v>275</v>
      </c>
      <c r="B126" s="54"/>
      <c r="C126" s="54"/>
      <c r="D126" s="54" t="s">
        <v>154</v>
      </c>
      <c r="E126" s="54"/>
      <c r="F126" s="54"/>
      <c r="G126" s="54"/>
      <c r="H126" s="54"/>
      <c r="I126" s="61">
        <v>29</v>
      </c>
      <c r="J126" s="61"/>
      <c r="L126" s="62" t="s">
        <v>276</v>
      </c>
      <c r="M126" s="62"/>
      <c r="N126" s="62"/>
      <c r="O126" s="62"/>
      <c r="P126" s="62"/>
      <c r="Q126" s="62"/>
      <c r="R126" s="62"/>
      <c r="S126" s="62"/>
      <c r="T126" s="62"/>
      <c r="U126" s="62"/>
      <c r="V126" s="59">
        <v>1619</v>
      </c>
      <c r="W126" s="59"/>
      <c r="X126" s="59"/>
      <c r="Y126" s="59"/>
      <c r="Z126" s="60">
        <v>0</v>
      </c>
      <c r="AA126" s="59">
        <v>1619</v>
      </c>
      <c r="AB126" s="59"/>
      <c r="AC126" s="59"/>
      <c r="AD126" s="59"/>
      <c r="AE126" s="59"/>
      <c r="AF126" s="59">
        <v>0</v>
      </c>
      <c r="AG126" s="59"/>
      <c r="AH126" s="59">
        <v>0</v>
      </c>
      <c r="AI126" s="59"/>
      <c r="AJ126" s="59">
        <v>0</v>
      </c>
      <c r="AK126" s="59"/>
      <c r="AL126" s="59"/>
      <c r="AM126" s="59">
        <v>0</v>
      </c>
      <c r="AN126" s="59"/>
      <c r="AO126" s="59"/>
      <c r="AP126" s="59">
        <v>1619</v>
      </c>
      <c r="AQ126" s="59"/>
      <c r="AR126" s="59"/>
      <c r="AS126" s="59">
        <v>1619</v>
      </c>
      <c r="AT126" s="59"/>
      <c r="AU126" s="59"/>
      <c r="AV126" s="59">
        <v>0</v>
      </c>
      <c r="AW126" s="59"/>
      <c r="AX126" s="59"/>
      <c r="AY126" s="59"/>
      <c r="AZ126" s="59"/>
    </row>
    <row r="127" spans="1:52" ht="6.75" customHeight="1" x14ac:dyDescent="0.25">
      <c r="L127" s="62"/>
      <c r="M127" s="62"/>
      <c r="N127" s="62"/>
      <c r="O127" s="62"/>
      <c r="P127" s="62"/>
      <c r="Q127" s="62"/>
      <c r="R127" s="62"/>
      <c r="S127" s="62"/>
      <c r="T127" s="62"/>
      <c r="U127" s="62"/>
    </row>
    <row r="128" spans="1:52" ht="8.25" customHeight="1" x14ac:dyDescent="0.25">
      <c r="L128" s="62"/>
      <c r="M128" s="62"/>
      <c r="N128" s="62"/>
      <c r="O128" s="62"/>
      <c r="P128" s="62"/>
      <c r="Q128" s="62"/>
      <c r="R128" s="62"/>
      <c r="S128" s="62"/>
      <c r="T128" s="62"/>
      <c r="U128" s="62"/>
    </row>
    <row r="129" spans="1:52" ht="11.25" customHeight="1" x14ac:dyDescent="0.25">
      <c r="A129" s="54" t="s">
        <v>277</v>
      </c>
      <c r="B129" s="54"/>
      <c r="C129" s="54"/>
      <c r="D129" s="54" t="s">
        <v>154</v>
      </c>
      <c r="E129" s="54"/>
      <c r="F129" s="54"/>
      <c r="G129" s="54"/>
      <c r="H129" s="54"/>
      <c r="I129" s="61">
        <v>29</v>
      </c>
      <c r="J129" s="61"/>
      <c r="L129" s="55" t="s">
        <v>278</v>
      </c>
      <c r="M129" s="55"/>
      <c r="N129" s="55"/>
      <c r="O129" s="55"/>
      <c r="P129" s="55"/>
      <c r="Q129" s="55"/>
      <c r="R129" s="55"/>
      <c r="S129" s="55"/>
      <c r="T129" s="55"/>
      <c r="U129" s="55"/>
      <c r="V129" s="59">
        <v>5186</v>
      </c>
      <c r="W129" s="59"/>
      <c r="X129" s="59"/>
      <c r="Y129" s="59"/>
      <c r="Z129" s="60">
        <v>0</v>
      </c>
      <c r="AA129" s="59">
        <v>5186</v>
      </c>
      <c r="AB129" s="59"/>
      <c r="AC129" s="59"/>
      <c r="AD129" s="59"/>
      <c r="AE129" s="59"/>
      <c r="AF129" s="59">
        <v>0</v>
      </c>
      <c r="AG129" s="59"/>
      <c r="AH129" s="59">
        <v>0</v>
      </c>
      <c r="AI129" s="59"/>
      <c r="AJ129" s="59">
        <v>0</v>
      </c>
      <c r="AK129" s="59"/>
      <c r="AL129" s="59"/>
      <c r="AM129" s="59">
        <v>0</v>
      </c>
      <c r="AN129" s="59"/>
      <c r="AO129" s="59"/>
      <c r="AP129" s="59">
        <v>5186</v>
      </c>
      <c r="AQ129" s="59"/>
      <c r="AR129" s="59"/>
      <c r="AS129" s="59">
        <v>5186</v>
      </c>
      <c r="AT129" s="59"/>
      <c r="AU129" s="59"/>
      <c r="AV129" s="59">
        <v>0</v>
      </c>
      <c r="AW129" s="59"/>
      <c r="AX129" s="59"/>
      <c r="AY129" s="59"/>
      <c r="AZ129" s="59"/>
    </row>
    <row r="130" spans="1:52" ht="10.5" customHeight="1" x14ac:dyDescent="0.25">
      <c r="A130" s="54" t="s">
        <v>279</v>
      </c>
      <c r="B130" s="54"/>
      <c r="C130" s="54"/>
      <c r="D130" s="54" t="s">
        <v>154</v>
      </c>
      <c r="E130" s="54"/>
      <c r="F130" s="54"/>
      <c r="G130" s="54"/>
      <c r="H130" s="54"/>
      <c r="I130" s="61">
        <v>29</v>
      </c>
      <c r="J130" s="61"/>
      <c r="L130" s="62" t="s">
        <v>280</v>
      </c>
      <c r="M130" s="62"/>
      <c r="N130" s="62"/>
      <c r="O130" s="62"/>
      <c r="P130" s="62"/>
      <c r="Q130" s="62"/>
      <c r="R130" s="62"/>
      <c r="S130" s="62"/>
      <c r="T130" s="62"/>
      <c r="U130" s="62"/>
      <c r="V130" s="59">
        <v>6399</v>
      </c>
      <c r="W130" s="59"/>
      <c r="X130" s="59"/>
      <c r="Y130" s="59"/>
      <c r="Z130" s="60">
        <v>0</v>
      </c>
      <c r="AA130" s="59">
        <v>6399</v>
      </c>
      <c r="AB130" s="59"/>
      <c r="AC130" s="59"/>
      <c r="AD130" s="59"/>
      <c r="AE130" s="59"/>
      <c r="AF130" s="59">
        <v>0</v>
      </c>
      <c r="AG130" s="59"/>
      <c r="AH130" s="59">
        <v>185.49</v>
      </c>
      <c r="AI130" s="59"/>
      <c r="AJ130" s="59">
        <v>185.49</v>
      </c>
      <c r="AK130" s="59"/>
      <c r="AL130" s="59"/>
      <c r="AM130" s="59">
        <v>185.49</v>
      </c>
      <c r="AN130" s="59"/>
      <c r="AO130" s="59"/>
      <c r="AP130" s="59">
        <v>6213.51</v>
      </c>
      <c r="AQ130" s="59"/>
      <c r="AR130" s="59"/>
      <c r="AS130" s="59">
        <v>6213.51</v>
      </c>
      <c r="AT130" s="59"/>
      <c r="AU130" s="59"/>
      <c r="AV130" s="59">
        <v>0</v>
      </c>
      <c r="AW130" s="59"/>
      <c r="AX130" s="59"/>
      <c r="AY130" s="59"/>
      <c r="AZ130" s="59"/>
    </row>
    <row r="131" spans="1:52" ht="6.75" customHeight="1" x14ac:dyDescent="0.25">
      <c r="L131" s="62"/>
      <c r="M131" s="62"/>
      <c r="N131" s="62"/>
      <c r="O131" s="62"/>
      <c r="P131" s="62"/>
      <c r="Q131" s="62"/>
      <c r="R131" s="62"/>
      <c r="S131" s="62"/>
      <c r="T131" s="62"/>
      <c r="U131" s="62"/>
    </row>
    <row r="132" spans="1:52" ht="8.25" customHeight="1" x14ac:dyDescent="0.25">
      <c r="L132" s="62"/>
      <c r="M132" s="62"/>
      <c r="N132" s="62"/>
      <c r="O132" s="62"/>
      <c r="P132" s="62"/>
      <c r="Q132" s="62"/>
      <c r="R132" s="62"/>
      <c r="S132" s="62"/>
      <c r="T132" s="62"/>
      <c r="U132" s="62"/>
    </row>
    <row r="133" spans="1:52" ht="11.25" customHeight="1" x14ac:dyDescent="0.25">
      <c r="A133" s="54" t="s">
        <v>281</v>
      </c>
      <c r="B133" s="54"/>
      <c r="C133" s="54"/>
      <c r="D133" s="54" t="s">
        <v>154</v>
      </c>
      <c r="E133" s="54"/>
      <c r="F133" s="54"/>
      <c r="G133" s="54"/>
      <c r="H133" s="54"/>
      <c r="I133" s="61">
        <v>29</v>
      </c>
      <c r="J133" s="61"/>
      <c r="L133" s="55" t="s">
        <v>282</v>
      </c>
      <c r="M133" s="55"/>
      <c r="N133" s="55"/>
      <c r="O133" s="55"/>
      <c r="P133" s="55"/>
      <c r="Q133" s="55"/>
      <c r="R133" s="55"/>
      <c r="S133" s="55"/>
      <c r="T133" s="55"/>
      <c r="U133" s="55"/>
      <c r="V133" s="59">
        <v>42000</v>
      </c>
      <c r="W133" s="59"/>
      <c r="X133" s="59"/>
      <c r="Y133" s="59"/>
      <c r="Z133" s="60">
        <v>-9823</v>
      </c>
      <c r="AA133" s="59">
        <v>32177</v>
      </c>
      <c r="AB133" s="59"/>
      <c r="AC133" s="59"/>
      <c r="AD133" s="59"/>
      <c r="AE133" s="59"/>
      <c r="AF133" s="59">
        <v>0</v>
      </c>
      <c r="AG133" s="59"/>
      <c r="AH133" s="59">
        <v>0</v>
      </c>
      <c r="AI133" s="59"/>
      <c r="AJ133" s="59">
        <v>0</v>
      </c>
      <c r="AK133" s="59"/>
      <c r="AL133" s="59"/>
      <c r="AM133" s="59">
        <v>0</v>
      </c>
      <c r="AN133" s="59"/>
      <c r="AO133" s="59"/>
      <c r="AP133" s="59">
        <v>32177</v>
      </c>
      <c r="AQ133" s="59"/>
      <c r="AR133" s="59"/>
      <c r="AS133" s="59">
        <v>32177</v>
      </c>
      <c r="AT133" s="59"/>
      <c r="AU133" s="59"/>
      <c r="AV133" s="59">
        <v>0</v>
      </c>
      <c r="AW133" s="59"/>
      <c r="AX133" s="59"/>
      <c r="AY133" s="59"/>
      <c r="AZ133" s="59"/>
    </row>
    <row r="134" spans="1:52" ht="11.25" customHeight="1" x14ac:dyDescent="0.25">
      <c r="A134" s="54" t="s">
        <v>283</v>
      </c>
      <c r="B134" s="54"/>
      <c r="C134" s="54"/>
      <c r="D134" s="54" t="s">
        <v>154</v>
      </c>
      <c r="E134" s="54"/>
      <c r="F134" s="54"/>
      <c r="G134" s="54"/>
      <c r="H134" s="54"/>
      <c r="I134" s="61">
        <v>29</v>
      </c>
      <c r="J134" s="61"/>
      <c r="L134" s="55" t="s">
        <v>284</v>
      </c>
      <c r="M134" s="55"/>
      <c r="N134" s="55"/>
      <c r="O134" s="55"/>
      <c r="P134" s="55"/>
      <c r="Q134" s="55"/>
      <c r="R134" s="55"/>
      <c r="S134" s="55"/>
      <c r="T134" s="55"/>
      <c r="U134" s="55"/>
      <c r="V134" s="59">
        <v>512</v>
      </c>
      <c r="W134" s="59"/>
      <c r="X134" s="59"/>
      <c r="Y134" s="59"/>
      <c r="Z134" s="60">
        <v>0</v>
      </c>
      <c r="AA134" s="59">
        <v>512</v>
      </c>
      <c r="AB134" s="59"/>
      <c r="AC134" s="59"/>
      <c r="AD134" s="59"/>
      <c r="AE134" s="59"/>
      <c r="AF134" s="59">
        <v>0</v>
      </c>
      <c r="AG134" s="59"/>
      <c r="AH134" s="59">
        <v>467.93</v>
      </c>
      <c r="AI134" s="59"/>
      <c r="AJ134" s="59">
        <v>467.93</v>
      </c>
      <c r="AK134" s="59"/>
      <c r="AL134" s="59"/>
      <c r="AM134" s="59">
        <v>467.93</v>
      </c>
      <c r="AN134" s="59"/>
      <c r="AO134" s="59"/>
      <c r="AP134" s="59">
        <v>44.07</v>
      </c>
      <c r="AQ134" s="59"/>
      <c r="AR134" s="59"/>
      <c r="AS134" s="59">
        <v>44.07</v>
      </c>
      <c r="AT134" s="59"/>
      <c r="AU134" s="59"/>
      <c r="AV134" s="59">
        <v>0</v>
      </c>
      <c r="AW134" s="59"/>
      <c r="AX134" s="59"/>
      <c r="AY134" s="59"/>
      <c r="AZ134" s="59"/>
    </row>
    <row r="135" spans="1:52" ht="12" customHeight="1" x14ac:dyDescent="0.25">
      <c r="K135" s="57" t="s">
        <v>163</v>
      </c>
      <c r="L135" s="57"/>
      <c r="M135" s="57"/>
      <c r="N135" s="57"/>
      <c r="O135" s="57"/>
      <c r="P135" s="57"/>
      <c r="Q135" s="57"/>
      <c r="R135" s="57"/>
      <c r="S135" s="57"/>
      <c r="T135" s="63" t="s">
        <v>225</v>
      </c>
      <c r="V135" s="59">
        <v>327072</v>
      </c>
      <c r="W135" s="59"/>
      <c r="X135" s="59"/>
      <c r="Y135" s="59"/>
      <c r="Z135" s="60">
        <v>-9823</v>
      </c>
      <c r="AA135" s="59">
        <v>317249</v>
      </c>
      <c r="AB135" s="59"/>
      <c r="AC135" s="59"/>
      <c r="AD135" s="59"/>
      <c r="AE135" s="59"/>
      <c r="AF135" s="59">
        <v>0</v>
      </c>
      <c r="AG135" s="59"/>
      <c r="AH135" s="59">
        <v>37218.19</v>
      </c>
      <c r="AI135" s="59"/>
      <c r="AJ135" s="59">
        <v>37218.19</v>
      </c>
      <c r="AK135" s="59"/>
      <c r="AL135" s="59"/>
      <c r="AM135" s="59">
        <v>37218.19</v>
      </c>
      <c r="AN135" s="59"/>
      <c r="AO135" s="59"/>
      <c r="AP135" s="59">
        <v>280030.81</v>
      </c>
      <c r="AQ135" s="59"/>
      <c r="AR135" s="59"/>
      <c r="AS135" s="59">
        <v>280030.81</v>
      </c>
      <c r="AT135" s="59"/>
      <c r="AU135" s="59"/>
      <c r="AV135" s="59">
        <v>0</v>
      </c>
      <c r="AW135" s="59"/>
      <c r="AX135" s="59"/>
      <c r="AY135" s="59"/>
      <c r="AZ135" s="59"/>
    </row>
    <row r="136" spans="1:52" ht="11.25" customHeight="1" x14ac:dyDescent="0.25">
      <c r="G136" s="54" t="s">
        <v>285</v>
      </c>
      <c r="H136" s="54"/>
      <c r="I136" s="54"/>
      <c r="L136" s="56" t="s">
        <v>286</v>
      </c>
      <c r="M136" s="56"/>
      <c r="N136" s="56"/>
      <c r="O136" s="56"/>
      <c r="P136" s="56"/>
      <c r="Q136" s="56"/>
      <c r="R136" s="56"/>
      <c r="S136" s="56"/>
      <c r="T136" s="56"/>
      <c r="U136" s="56"/>
      <c r="V136" s="56"/>
      <c r="W136" s="56"/>
      <c r="X136" s="56"/>
      <c r="Y136" s="56"/>
      <c r="Z136" s="56"/>
      <c r="AA136" s="56"/>
      <c r="AB136" s="56"/>
    </row>
    <row r="137" spans="1:52" ht="11.25" customHeight="1" x14ac:dyDescent="0.25">
      <c r="A137" s="54" t="s">
        <v>287</v>
      </c>
      <c r="B137" s="54"/>
      <c r="C137" s="54"/>
      <c r="D137" s="54" t="s">
        <v>154</v>
      </c>
      <c r="E137" s="54"/>
      <c r="F137" s="54"/>
      <c r="G137" s="54"/>
      <c r="H137" s="54"/>
      <c r="I137" s="61">
        <v>29</v>
      </c>
      <c r="J137" s="61"/>
      <c r="L137" s="55" t="s">
        <v>288</v>
      </c>
      <c r="M137" s="55"/>
      <c r="N137" s="55"/>
      <c r="O137" s="55"/>
      <c r="P137" s="55"/>
      <c r="Q137" s="55"/>
      <c r="R137" s="55"/>
      <c r="S137" s="55"/>
      <c r="T137" s="55"/>
      <c r="U137" s="55"/>
      <c r="V137" s="59">
        <v>39400</v>
      </c>
      <c r="W137" s="59"/>
      <c r="X137" s="59"/>
      <c r="Y137" s="59"/>
      <c r="Z137" s="60">
        <v>0</v>
      </c>
      <c r="AA137" s="59">
        <v>39400</v>
      </c>
      <c r="AB137" s="59"/>
      <c r="AC137" s="59"/>
      <c r="AD137" s="59"/>
      <c r="AE137" s="59"/>
      <c r="AF137" s="59">
        <v>0</v>
      </c>
      <c r="AG137" s="59"/>
      <c r="AH137" s="59">
        <v>0</v>
      </c>
      <c r="AI137" s="59"/>
      <c r="AJ137" s="59">
        <v>0</v>
      </c>
      <c r="AK137" s="59"/>
      <c r="AL137" s="59"/>
      <c r="AM137" s="59">
        <v>0</v>
      </c>
      <c r="AN137" s="59"/>
      <c r="AO137" s="59"/>
      <c r="AP137" s="59">
        <v>39400</v>
      </c>
      <c r="AQ137" s="59"/>
      <c r="AR137" s="59"/>
      <c r="AS137" s="59">
        <v>39400</v>
      </c>
      <c r="AT137" s="59"/>
      <c r="AU137" s="59"/>
      <c r="AV137" s="59">
        <v>0</v>
      </c>
      <c r="AW137" s="59"/>
      <c r="AX137" s="59"/>
      <c r="AY137" s="59"/>
      <c r="AZ137" s="59"/>
    </row>
    <row r="138" spans="1:52" ht="11.25" customHeight="1" x14ac:dyDescent="0.25">
      <c r="A138" s="54" t="s">
        <v>289</v>
      </c>
      <c r="B138" s="54"/>
      <c r="C138" s="54"/>
      <c r="D138" s="54" t="s">
        <v>154</v>
      </c>
      <c r="E138" s="54"/>
      <c r="F138" s="54"/>
      <c r="G138" s="54"/>
      <c r="H138" s="54"/>
      <c r="I138" s="61">
        <v>29</v>
      </c>
      <c r="J138" s="61"/>
      <c r="L138" s="55" t="s">
        <v>290</v>
      </c>
      <c r="M138" s="55"/>
      <c r="N138" s="55"/>
      <c r="O138" s="55"/>
      <c r="P138" s="55"/>
      <c r="Q138" s="55"/>
      <c r="R138" s="55"/>
      <c r="S138" s="55"/>
      <c r="T138" s="55"/>
      <c r="U138" s="55"/>
      <c r="V138" s="59">
        <v>400000</v>
      </c>
      <c r="W138" s="59"/>
      <c r="X138" s="59"/>
      <c r="Y138" s="59"/>
      <c r="Z138" s="60">
        <v>0</v>
      </c>
      <c r="AA138" s="59">
        <v>400000</v>
      </c>
      <c r="AB138" s="59"/>
      <c r="AC138" s="59"/>
      <c r="AD138" s="59"/>
      <c r="AE138" s="59"/>
      <c r="AF138" s="59">
        <v>0</v>
      </c>
      <c r="AG138" s="59"/>
      <c r="AH138" s="59">
        <v>0</v>
      </c>
      <c r="AI138" s="59"/>
      <c r="AJ138" s="59">
        <v>0</v>
      </c>
      <c r="AK138" s="59"/>
      <c r="AL138" s="59"/>
      <c r="AM138" s="59">
        <v>0</v>
      </c>
      <c r="AN138" s="59"/>
      <c r="AO138" s="59"/>
      <c r="AP138" s="59">
        <v>400000</v>
      </c>
      <c r="AQ138" s="59"/>
      <c r="AR138" s="59"/>
      <c r="AS138" s="59">
        <v>400000</v>
      </c>
      <c r="AT138" s="59"/>
      <c r="AU138" s="59"/>
      <c r="AV138" s="59">
        <v>0</v>
      </c>
      <c r="AW138" s="59"/>
      <c r="AX138" s="59"/>
      <c r="AY138" s="59"/>
      <c r="AZ138" s="59"/>
    </row>
    <row r="139" spans="1:52" ht="11.25" customHeight="1" x14ac:dyDescent="0.25">
      <c r="A139" s="54" t="s">
        <v>291</v>
      </c>
      <c r="B139" s="54"/>
      <c r="C139" s="54"/>
      <c r="D139" s="54" t="s">
        <v>154</v>
      </c>
      <c r="E139" s="54"/>
      <c r="F139" s="54"/>
      <c r="G139" s="54"/>
      <c r="H139" s="54"/>
      <c r="I139" s="61">
        <v>29</v>
      </c>
      <c r="J139" s="61"/>
      <c r="L139" s="55" t="s">
        <v>292</v>
      </c>
      <c r="M139" s="55"/>
      <c r="N139" s="55"/>
      <c r="O139" s="55"/>
      <c r="P139" s="55"/>
      <c r="Q139" s="55"/>
      <c r="R139" s="55"/>
      <c r="S139" s="55"/>
      <c r="T139" s="55"/>
      <c r="U139" s="55"/>
      <c r="V139" s="59">
        <v>10500</v>
      </c>
      <c r="W139" s="59"/>
      <c r="X139" s="59"/>
      <c r="Y139" s="59"/>
      <c r="Z139" s="60">
        <v>0</v>
      </c>
      <c r="AA139" s="59">
        <v>10500</v>
      </c>
      <c r="AB139" s="59"/>
      <c r="AC139" s="59"/>
      <c r="AD139" s="59"/>
      <c r="AE139" s="59"/>
      <c r="AF139" s="59">
        <v>0</v>
      </c>
      <c r="AG139" s="59"/>
      <c r="AH139" s="59">
        <v>0</v>
      </c>
      <c r="AI139" s="59"/>
      <c r="AJ139" s="59">
        <v>0</v>
      </c>
      <c r="AK139" s="59"/>
      <c r="AL139" s="59"/>
      <c r="AM139" s="59">
        <v>0</v>
      </c>
      <c r="AN139" s="59"/>
      <c r="AO139" s="59"/>
      <c r="AP139" s="59">
        <v>10500</v>
      </c>
      <c r="AQ139" s="59"/>
      <c r="AR139" s="59"/>
      <c r="AS139" s="59">
        <v>10500</v>
      </c>
      <c r="AT139" s="59"/>
      <c r="AU139" s="59"/>
      <c r="AV139" s="59">
        <v>0</v>
      </c>
      <c r="AW139" s="59"/>
      <c r="AX139" s="59"/>
      <c r="AY139" s="59"/>
      <c r="AZ139" s="59"/>
    </row>
    <row r="140" spans="1:52" ht="11.25" customHeight="1" x14ac:dyDescent="0.25">
      <c r="A140" s="54" t="s">
        <v>293</v>
      </c>
      <c r="B140" s="54"/>
      <c r="C140" s="54"/>
      <c r="D140" s="54" t="s">
        <v>154</v>
      </c>
      <c r="E140" s="54"/>
      <c r="F140" s="54"/>
      <c r="G140" s="54"/>
      <c r="H140" s="54"/>
      <c r="I140" s="61">
        <v>29</v>
      </c>
      <c r="J140" s="61"/>
      <c r="L140" s="55" t="s">
        <v>294</v>
      </c>
      <c r="M140" s="55"/>
      <c r="N140" s="55"/>
      <c r="O140" s="55"/>
      <c r="P140" s="55"/>
      <c r="Q140" s="55"/>
      <c r="R140" s="55"/>
      <c r="S140" s="55"/>
      <c r="T140" s="55"/>
      <c r="U140" s="55"/>
      <c r="V140" s="59">
        <v>75975</v>
      </c>
      <c r="W140" s="59"/>
      <c r="X140" s="59"/>
      <c r="Y140" s="59"/>
      <c r="Z140" s="60">
        <v>0</v>
      </c>
      <c r="AA140" s="59">
        <v>75975</v>
      </c>
      <c r="AB140" s="59"/>
      <c r="AC140" s="59"/>
      <c r="AD140" s="59"/>
      <c r="AE140" s="59"/>
      <c r="AF140" s="59">
        <v>0</v>
      </c>
      <c r="AG140" s="59"/>
      <c r="AH140" s="59">
        <v>0</v>
      </c>
      <c r="AI140" s="59"/>
      <c r="AJ140" s="59">
        <v>0</v>
      </c>
      <c r="AK140" s="59"/>
      <c r="AL140" s="59"/>
      <c r="AM140" s="59">
        <v>0</v>
      </c>
      <c r="AN140" s="59"/>
      <c r="AO140" s="59"/>
      <c r="AP140" s="59">
        <v>75975</v>
      </c>
      <c r="AQ140" s="59"/>
      <c r="AR140" s="59"/>
      <c r="AS140" s="59">
        <v>75975</v>
      </c>
      <c r="AT140" s="59"/>
      <c r="AU140" s="59"/>
      <c r="AV140" s="59">
        <v>0</v>
      </c>
      <c r="AW140" s="59"/>
      <c r="AX140" s="59"/>
      <c r="AY140" s="59"/>
      <c r="AZ140" s="59"/>
    </row>
    <row r="141" spans="1:52" ht="11.25" customHeight="1" x14ac:dyDescent="0.25">
      <c r="A141" s="54" t="s">
        <v>295</v>
      </c>
      <c r="B141" s="54"/>
      <c r="C141" s="54"/>
      <c r="D141" s="54" t="s">
        <v>154</v>
      </c>
      <c r="E141" s="54"/>
      <c r="F141" s="54"/>
      <c r="G141" s="54"/>
      <c r="H141" s="54"/>
      <c r="I141" s="61">
        <v>29</v>
      </c>
      <c r="J141" s="61"/>
      <c r="L141" s="55" t="s">
        <v>296</v>
      </c>
      <c r="M141" s="55"/>
      <c r="N141" s="55"/>
      <c r="O141" s="55"/>
      <c r="P141" s="55"/>
      <c r="Q141" s="55"/>
      <c r="R141" s="55"/>
      <c r="S141" s="55"/>
      <c r="T141" s="55"/>
      <c r="U141" s="55"/>
      <c r="V141" s="59">
        <v>25302</v>
      </c>
      <c r="W141" s="59"/>
      <c r="X141" s="59"/>
      <c r="Y141" s="59"/>
      <c r="Z141" s="60">
        <v>0</v>
      </c>
      <c r="AA141" s="59">
        <v>25302</v>
      </c>
      <c r="AB141" s="59"/>
      <c r="AC141" s="59"/>
      <c r="AD141" s="59"/>
      <c r="AE141" s="59"/>
      <c r="AF141" s="59">
        <v>0</v>
      </c>
      <c r="AG141" s="59"/>
      <c r="AH141" s="59">
        <v>0</v>
      </c>
      <c r="AI141" s="59"/>
      <c r="AJ141" s="59">
        <v>0</v>
      </c>
      <c r="AK141" s="59"/>
      <c r="AL141" s="59"/>
      <c r="AM141" s="59">
        <v>0</v>
      </c>
      <c r="AN141" s="59"/>
      <c r="AO141" s="59"/>
      <c r="AP141" s="59">
        <v>25302</v>
      </c>
      <c r="AQ141" s="59"/>
      <c r="AR141" s="59"/>
      <c r="AS141" s="59">
        <v>25302</v>
      </c>
      <c r="AT141" s="59"/>
      <c r="AU141" s="59"/>
      <c r="AV141" s="59">
        <v>0</v>
      </c>
      <c r="AW141" s="59"/>
      <c r="AX141" s="59"/>
      <c r="AY141" s="59"/>
      <c r="AZ141" s="59"/>
    </row>
    <row r="142" spans="1:52" ht="12" customHeight="1" x14ac:dyDescent="0.25">
      <c r="K142" s="57" t="s">
        <v>163</v>
      </c>
      <c r="L142" s="57"/>
      <c r="M142" s="57"/>
      <c r="N142" s="57"/>
      <c r="O142" s="57"/>
      <c r="P142" s="57"/>
      <c r="Q142" s="57"/>
      <c r="R142" s="57"/>
      <c r="S142" s="57"/>
      <c r="T142" s="63" t="s">
        <v>285</v>
      </c>
      <c r="V142" s="59">
        <v>551177</v>
      </c>
      <c r="W142" s="59"/>
      <c r="X142" s="59"/>
      <c r="Y142" s="59"/>
      <c r="Z142" s="60">
        <v>0</v>
      </c>
      <c r="AA142" s="59">
        <v>551177</v>
      </c>
      <c r="AB142" s="59"/>
      <c r="AC142" s="59"/>
      <c r="AD142" s="59"/>
      <c r="AE142" s="59"/>
      <c r="AF142" s="59">
        <v>0</v>
      </c>
      <c r="AG142" s="59"/>
      <c r="AH142" s="59">
        <v>0</v>
      </c>
      <c r="AI142" s="59"/>
      <c r="AJ142" s="59">
        <v>0</v>
      </c>
      <c r="AK142" s="59"/>
      <c r="AL142" s="59"/>
      <c r="AM142" s="59">
        <v>0</v>
      </c>
      <c r="AN142" s="59"/>
      <c r="AO142" s="59"/>
      <c r="AP142" s="59">
        <v>551177</v>
      </c>
      <c r="AQ142" s="59"/>
      <c r="AR142" s="59"/>
      <c r="AS142" s="59">
        <v>551177</v>
      </c>
      <c r="AT142" s="59"/>
      <c r="AU142" s="59"/>
      <c r="AV142" s="59">
        <v>0</v>
      </c>
      <c r="AW142" s="59"/>
      <c r="AX142" s="59"/>
      <c r="AY142" s="59"/>
      <c r="AZ142" s="59"/>
    </row>
    <row r="143" spans="1:52" ht="11.25" customHeight="1" x14ac:dyDescent="0.25">
      <c r="G143" s="54" t="s">
        <v>297</v>
      </c>
      <c r="H143" s="54"/>
      <c r="I143" s="54"/>
      <c r="L143" s="56" t="s">
        <v>298</v>
      </c>
      <c r="M143" s="56"/>
      <c r="N143" s="56"/>
      <c r="O143" s="56"/>
      <c r="P143" s="56"/>
      <c r="Q143" s="56"/>
      <c r="R143" s="56"/>
      <c r="S143" s="56"/>
      <c r="T143" s="56"/>
      <c r="U143" s="56"/>
      <c r="V143" s="56"/>
      <c r="W143" s="56"/>
      <c r="X143" s="56"/>
      <c r="Y143" s="56"/>
      <c r="Z143" s="56"/>
      <c r="AA143" s="56"/>
      <c r="AB143" s="56"/>
    </row>
    <row r="144" spans="1:52" ht="11.25" customHeight="1" x14ac:dyDescent="0.25">
      <c r="A144" s="54" t="s">
        <v>299</v>
      </c>
      <c r="B144" s="54"/>
      <c r="C144" s="54"/>
      <c r="D144" s="54" t="s">
        <v>154</v>
      </c>
      <c r="E144" s="54"/>
      <c r="F144" s="54"/>
      <c r="G144" s="54"/>
      <c r="H144" s="54"/>
      <c r="I144" s="61">
        <v>29</v>
      </c>
      <c r="J144" s="61"/>
      <c r="L144" s="55" t="s">
        <v>300</v>
      </c>
      <c r="M144" s="55"/>
      <c r="N144" s="55"/>
      <c r="O144" s="55"/>
      <c r="P144" s="55"/>
      <c r="Q144" s="55"/>
      <c r="R144" s="55"/>
      <c r="S144" s="55"/>
      <c r="T144" s="55"/>
      <c r="U144" s="55"/>
      <c r="V144" s="59">
        <v>70000</v>
      </c>
      <c r="W144" s="59"/>
      <c r="X144" s="59"/>
      <c r="Y144" s="59"/>
      <c r="Z144" s="60">
        <v>0</v>
      </c>
      <c r="AA144" s="59">
        <v>70000</v>
      </c>
      <c r="AB144" s="59"/>
      <c r="AC144" s="59"/>
      <c r="AD144" s="59"/>
      <c r="AE144" s="59"/>
      <c r="AF144" s="59">
        <v>0</v>
      </c>
      <c r="AG144" s="59"/>
      <c r="AH144" s="59">
        <v>0</v>
      </c>
      <c r="AI144" s="59"/>
      <c r="AJ144" s="59">
        <v>0</v>
      </c>
      <c r="AK144" s="59"/>
      <c r="AL144" s="59"/>
      <c r="AM144" s="59">
        <v>0</v>
      </c>
      <c r="AN144" s="59"/>
      <c r="AO144" s="59"/>
      <c r="AP144" s="59">
        <v>70000</v>
      </c>
      <c r="AQ144" s="59"/>
      <c r="AR144" s="59"/>
      <c r="AS144" s="59">
        <v>70000</v>
      </c>
      <c r="AT144" s="59"/>
      <c r="AU144" s="59"/>
      <c r="AV144" s="59">
        <v>0</v>
      </c>
      <c r="AW144" s="59"/>
      <c r="AX144" s="59"/>
      <c r="AY144" s="59"/>
      <c r="AZ144" s="59"/>
    </row>
    <row r="145" spans="1:52" ht="11.25" customHeight="1" x14ac:dyDescent="0.25">
      <c r="A145" s="54" t="s">
        <v>301</v>
      </c>
      <c r="B145" s="54"/>
      <c r="C145" s="54"/>
      <c r="D145" s="54" t="s">
        <v>154</v>
      </c>
      <c r="E145" s="54"/>
      <c r="F145" s="54"/>
      <c r="G145" s="54"/>
      <c r="H145" s="54"/>
      <c r="I145" s="61">
        <v>29</v>
      </c>
      <c r="J145" s="61"/>
      <c r="L145" s="55" t="s">
        <v>302</v>
      </c>
      <c r="M145" s="55"/>
      <c r="N145" s="55"/>
      <c r="O145" s="55"/>
      <c r="P145" s="55"/>
      <c r="Q145" s="55"/>
      <c r="R145" s="55"/>
      <c r="S145" s="55"/>
      <c r="T145" s="55"/>
      <c r="U145" s="55"/>
      <c r="V145" s="59">
        <v>35000</v>
      </c>
      <c r="W145" s="59"/>
      <c r="X145" s="59"/>
      <c r="Y145" s="59"/>
      <c r="Z145" s="60">
        <v>0</v>
      </c>
      <c r="AA145" s="59">
        <v>35000</v>
      </c>
      <c r="AB145" s="59"/>
      <c r="AC145" s="59"/>
      <c r="AD145" s="59"/>
      <c r="AE145" s="59"/>
      <c r="AF145" s="59">
        <v>0</v>
      </c>
      <c r="AG145" s="59"/>
      <c r="AH145" s="59">
        <v>0</v>
      </c>
      <c r="AI145" s="59"/>
      <c r="AJ145" s="59">
        <v>0</v>
      </c>
      <c r="AK145" s="59"/>
      <c r="AL145" s="59"/>
      <c r="AM145" s="59">
        <v>0</v>
      </c>
      <c r="AN145" s="59"/>
      <c r="AO145" s="59"/>
      <c r="AP145" s="59">
        <v>35000</v>
      </c>
      <c r="AQ145" s="59"/>
      <c r="AR145" s="59"/>
      <c r="AS145" s="59">
        <v>35000</v>
      </c>
      <c r="AT145" s="59"/>
      <c r="AU145" s="59"/>
      <c r="AV145" s="59">
        <v>0</v>
      </c>
      <c r="AW145" s="59"/>
      <c r="AX145" s="59"/>
      <c r="AY145" s="59"/>
      <c r="AZ145" s="59"/>
    </row>
    <row r="146" spans="1:52" ht="12" customHeight="1" x14ac:dyDescent="0.25">
      <c r="K146" s="57" t="s">
        <v>163</v>
      </c>
      <c r="L146" s="57"/>
      <c r="M146" s="57"/>
      <c r="N146" s="57"/>
      <c r="O146" s="57"/>
      <c r="P146" s="57"/>
      <c r="Q146" s="57"/>
      <c r="R146" s="57"/>
      <c r="S146" s="57"/>
      <c r="T146" s="63" t="s">
        <v>297</v>
      </c>
      <c r="V146" s="59">
        <v>105000</v>
      </c>
      <c r="W146" s="59"/>
      <c r="X146" s="59"/>
      <c r="Y146" s="59"/>
      <c r="Z146" s="60">
        <v>0</v>
      </c>
      <c r="AA146" s="59">
        <v>105000</v>
      </c>
      <c r="AB146" s="59"/>
      <c r="AC146" s="59"/>
      <c r="AD146" s="59"/>
      <c r="AE146" s="59"/>
      <c r="AF146" s="59">
        <v>0</v>
      </c>
      <c r="AG146" s="59"/>
      <c r="AH146" s="59">
        <v>0</v>
      </c>
      <c r="AI146" s="59"/>
      <c r="AJ146" s="59">
        <v>0</v>
      </c>
      <c r="AK146" s="59"/>
      <c r="AL146" s="59"/>
      <c r="AM146" s="59">
        <v>0</v>
      </c>
      <c r="AN146" s="59"/>
      <c r="AO146" s="59"/>
      <c r="AP146" s="59">
        <v>105000</v>
      </c>
      <c r="AQ146" s="59"/>
      <c r="AR146" s="59"/>
      <c r="AS146" s="59">
        <v>105000</v>
      </c>
      <c r="AT146" s="59"/>
      <c r="AU146" s="59"/>
      <c r="AV146" s="59">
        <v>0</v>
      </c>
      <c r="AW146" s="59"/>
      <c r="AX146" s="59"/>
      <c r="AY146" s="59"/>
      <c r="AZ146" s="59"/>
    </row>
    <row r="147" spans="1:52" ht="11.25" customHeight="1" x14ac:dyDescent="0.25">
      <c r="G147" s="54" t="s">
        <v>303</v>
      </c>
      <c r="H147" s="54"/>
      <c r="I147" s="54"/>
      <c r="L147" s="56" t="s">
        <v>304</v>
      </c>
      <c r="M147" s="56"/>
      <c r="N147" s="56"/>
      <c r="O147" s="56"/>
      <c r="P147" s="56"/>
      <c r="Q147" s="56"/>
      <c r="R147" s="56"/>
      <c r="S147" s="56"/>
      <c r="T147" s="56"/>
      <c r="U147" s="56"/>
      <c r="V147" s="56"/>
      <c r="W147" s="56"/>
      <c r="X147" s="56"/>
      <c r="Y147" s="56"/>
      <c r="Z147" s="56"/>
      <c r="AA147" s="56"/>
      <c r="AB147" s="56"/>
    </row>
    <row r="148" spans="1:52" ht="11.25" customHeight="1" x14ac:dyDescent="0.25">
      <c r="A148" s="54" t="s">
        <v>305</v>
      </c>
      <c r="B148" s="54"/>
      <c r="C148" s="54"/>
      <c r="D148" s="54" t="s">
        <v>154</v>
      </c>
      <c r="E148" s="54"/>
      <c r="F148" s="54"/>
      <c r="G148" s="54"/>
      <c r="H148" s="54"/>
      <c r="I148" s="61">
        <v>29</v>
      </c>
      <c r="J148" s="61"/>
      <c r="L148" s="55" t="s">
        <v>306</v>
      </c>
      <c r="M148" s="55"/>
      <c r="N148" s="55"/>
      <c r="O148" s="55"/>
      <c r="P148" s="55"/>
      <c r="Q148" s="55"/>
      <c r="R148" s="55"/>
      <c r="S148" s="55"/>
      <c r="T148" s="55"/>
      <c r="U148" s="55"/>
      <c r="V148" s="59">
        <v>208000</v>
      </c>
      <c r="W148" s="59"/>
      <c r="X148" s="59"/>
      <c r="Y148" s="59"/>
      <c r="Z148" s="60">
        <v>0</v>
      </c>
      <c r="AA148" s="59">
        <v>208000</v>
      </c>
      <c r="AB148" s="59"/>
      <c r="AC148" s="59"/>
      <c r="AD148" s="59"/>
      <c r="AE148" s="59"/>
      <c r="AF148" s="59">
        <v>0</v>
      </c>
      <c r="AG148" s="59"/>
      <c r="AH148" s="59">
        <v>0</v>
      </c>
      <c r="AI148" s="59"/>
      <c r="AJ148" s="59">
        <v>0</v>
      </c>
      <c r="AK148" s="59"/>
      <c r="AL148" s="59"/>
      <c r="AM148" s="59">
        <v>0</v>
      </c>
      <c r="AN148" s="59"/>
      <c r="AO148" s="59"/>
      <c r="AP148" s="59">
        <v>208000</v>
      </c>
      <c r="AQ148" s="59"/>
      <c r="AR148" s="59"/>
      <c r="AS148" s="59">
        <v>208000</v>
      </c>
      <c r="AT148" s="59"/>
      <c r="AU148" s="59"/>
      <c r="AV148" s="59">
        <v>0</v>
      </c>
      <c r="AW148" s="59"/>
      <c r="AX148" s="59"/>
      <c r="AY148" s="59"/>
      <c r="AZ148" s="59"/>
    </row>
    <row r="149" spans="1:52" ht="12" customHeight="1" x14ac:dyDescent="0.25">
      <c r="K149" s="57" t="s">
        <v>163</v>
      </c>
      <c r="L149" s="57"/>
      <c r="M149" s="57"/>
      <c r="N149" s="57"/>
      <c r="O149" s="57"/>
      <c r="P149" s="57"/>
      <c r="Q149" s="57"/>
      <c r="R149" s="57"/>
      <c r="S149" s="57"/>
      <c r="T149" s="63" t="s">
        <v>303</v>
      </c>
      <c r="V149" s="59">
        <v>208000</v>
      </c>
      <c r="W149" s="59"/>
      <c r="X149" s="59"/>
      <c r="Y149" s="59"/>
      <c r="Z149" s="60">
        <v>0</v>
      </c>
      <c r="AA149" s="59">
        <v>208000</v>
      </c>
      <c r="AB149" s="59"/>
      <c r="AC149" s="59"/>
      <c r="AD149" s="59"/>
      <c r="AE149" s="59"/>
      <c r="AF149" s="59">
        <v>0</v>
      </c>
      <c r="AG149" s="59"/>
      <c r="AH149" s="59">
        <v>0</v>
      </c>
      <c r="AI149" s="59"/>
      <c r="AJ149" s="59">
        <v>0</v>
      </c>
      <c r="AK149" s="59"/>
      <c r="AL149" s="59"/>
      <c r="AM149" s="59">
        <v>0</v>
      </c>
      <c r="AN149" s="59"/>
      <c r="AO149" s="59"/>
      <c r="AP149" s="59">
        <v>208000</v>
      </c>
      <c r="AQ149" s="59"/>
      <c r="AR149" s="59"/>
      <c r="AS149" s="59">
        <v>208000</v>
      </c>
      <c r="AT149" s="59"/>
      <c r="AU149" s="59"/>
      <c r="AV149" s="59">
        <v>0</v>
      </c>
      <c r="AW149" s="59"/>
      <c r="AX149" s="59"/>
      <c r="AY149" s="59"/>
      <c r="AZ149" s="59"/>
    </row>
    <row r="150" spans="1:52" ht="12" customHeight="1" x14ac:dyDescent="0.25">
      <c r="K150" s="57" t="s">
        <v>164</v>
      </c>
      <c r="L150" s="57"/>
      <c r="M150" s="57"/>
      <c r="N150" s="57"/>
      <c r="O150" s="57"/>
      <c r="P150" s="57"/>
      <c r="Q150" s="57"/>
      <c r="R150" s="57"/>
      <c r="S150" s="57"/>
      <c r="V150" s="59">
        <v>4181840</v>
      </c>
      <c r="W150" s="59"/>
      <c r="X150" s="59"/>
      <c r="Y150" s="59"/>
      <c r="Z150" s="60">
        <v>-1654242</v>
      </c>
      <c r="AA150" s="59">
        <v>2527598</v>
      </c>
      <c r="AB150" s="59"/>
      <c r="AC150" s="59"/>
      <c r="AD150" s="59"/>
      <c r="AE150" s="59"/>
      <c r="AF150" s="59">
        <v>0</v>
      </c>
      <c r="AG150" s="59"/>
      <c r="AH150" s="59">
        <v>493351.93</v>
      </c>
      <c r="AI150" s="59"/>
      <c r="AJ150" s="59">
        <v>493351.93</v>
      </c>
      <c r="AK150" s="59"/>
      <c r="AL150" s="59"/>
      <c r="AM150" s="59">
        <v>465535.43</v>
      </c>
      <c r="AN150" s="59"/>
      <c r="AO150" s="59"/>
      <c r="AP150" s="59">
        <v>2034246.07</v>
      </c>
      <c r="AQ150" s="59"/>
      <c r="AR150" s="59"/>
      <c r="AS150" s="59">
        <v>2034246.07</v>
      </c>
      <c r="AT150" s="59"/>
      <c r="AU150" s="59"/>
      <c r="AV150" s="59">
        <v>27816.5</v>
      </c>
      <c r="AW150" s="59"/>
      <c r="AX150" s="59"/>
      <c r="AY150" s="59"/>
      <c r="AZ150" s="59"/>
    </row>
    <row r="151" spans="1:52" ht="12" customHeight="1" x14ac:dyDescent="0.25">
      <c r="K151" s="57" t="s">
        <v>307</v>
      </c>
      <c r="L151" s="57"/>
      <c r="M151" s="57"/>
      <c r="N151" s="57"/>
      <c r="O151" s="57"/>
      <c r="P151" s="57"/>
      <c r="Q151" s="57"/>
      <c r="R151" s="57"/>
      <c r="S151" s="57"/>
      <c r="V151" s="59">
        <v>4181840</v>
      </c>
      <c r="W151" s="59"/>
      <c r="X151" s="59"/>
      <c r="Y151" s="59"/>
      <c r="Z151" s="60">
        <v>-187559</v>
      </c>
      <c r="AA151" s="59">
        <v>3994281</v>
      </c>
      <c r="AB151" s="59"/>
      <c r="AC151" s="59"/>
      <c r="AD151" s="59"/>
      <c r="AE151" s="59"/>
      <c r="AF151" s="59">
        <v>0</v>
      </c>
      <c r="AG151" s="59"/>
      <c r="AH151" s="59">
        <v>1486851.93</v>
      </c>
      <c r="AI151" s="59"/>
      <c r="AJ151" s="59">
        <v>493351.93</v>
      </c>
      <c r="AK151" s="59"/>
      <c r="AL151" s="59"/>
      <c r="AM151" s="59">
        <v>465535.43</v>
      </c>
      <c r="AN151" s="59"/>
      <c r="AO151" s="59"/>
      <c r="AP151" s="59">
        <v>2507429.0699999998</v>
      </c>
      <c r="AQ151" s="59"/>
      <c r="AR151" s="59"/>
      <c r="AS151" s="59">
        <v>3500929.07</v>
      </c>
      <c r="AT151" s="59"/>
      <c r="AU151" s="59"/>
      <c r="AV151" s="59">
        <v>27816.5</v>
      </c>
      <c r="AW151" s="59"/>
      <c r="AX151" s="59"/>
      <c r="AY151" s="59"/>
      <c r="AZ151" s="59"/>
    </row>
    <row r="152" spans="1:52" ht="12" customHeight="1" x14ac:dyDescent="0.25">
      <c r="K152" s="57" t="s">
        <v>308</v>
      </c>
      <c r="L152" s="57"/>
      <c r="M152" s="57"/>
      <c r="N152" s="57"/>
      <c r="O152" s="57"/>
      <c r="P152" s="57"/>
      <c r="Q152" s="57"/>
      <c r="R152" s="57"/>
      <c r="S152" s="57"/>
      <c r="V152" s="59">
        <v>4181840</v>
      </c>
      <c r="W152" s="59"/>
      <c r="X152" s="59"/>
      <c r="Y152" s="59"/>
      <c r="Z152" s="60">
        <v>-187559</v>
      </c>
      <c r="AA152" s="59">
        <v>3994281</v>
      </c>
      <c r="AB152" s="59"/>
      <c r="AC152" s="59"/>
      <c r="AD152" s="59"/>
      <c r="AE152" s="59"/>
      <c r="AF152" s="59">
        <v>0</v>
      </c>
      <c r="AG152" s="59"/>
      <c r="AH152" s="59">
        <v>1486851.93</v>
      </c>
      <c r="AI152" s="59"/>
      <c r="AJ152" s="59">
        <v>493351.93</v>
      </c>
      <c r="AK152" s="59"/>
      <c r="AL152" s="59"/>
      <c r="AM152" s="59">
        <v>465535.43</v>
      </c>
      <c r="AN152" s="59"/>
      <c r="AO152" s="59"/>
      <c r="AP152" s="59">
        <v>2507429.0699999998</v>
      </c>
      <c r="AQ152" s="59"/>
      <c r="AR152" s="59"/>
      <c r="AS152" s="59">
        <v>3500929.07</v>
      </c>
      <c r="AT152" s="59"/>
      <c r="AU152" s="59"/>
      <c r="AV152" s="59">
        <v>27816.5</v>
      </c>
      <c r="AW152" s="59"/>
      <c r="AX152" s="59"/>
      <c r="AY152" s="59"/>
      <c r="AZ152" s="59"/>
    </row>
    <row r="153" spans="1:52" ht="12" customHeight="1" x14ac:dyDescent="0.25">
      <c r="E153" s="54" t="s">
        <v>309</v>
      </c>
      <c r="F153" s="54"/>
      <c r="G153" s="54"/>
      <c r="I153" s="55" t="s">
        <v>310</v>
      </c>
      <c r="J153" s="55"/>
      <c r="K153" s="55"/>
      <c r="L153" s="55"/>
      <c r="M153" s="55"/>
      <c r="N153" s="55"/>
      <c r="O153" s="55"/>
      <c r="P153" s="55"/>
      <c r="Q153" s="55"/>
      <c r="R153" s="55"/>
      <c r="S153" s="55"/>
      <c r="T153" s="55"/>
      <c r="U153" s="55"/>
      <c r="V153" s="55"/>
      <c r="W153" s="55"/>
      <c r="X153" s="55"/>
      <c r="Y153" s="55"/>
      <c r="Z153" s="55"/>
      <c r="AA153" s="55"/>
      <c r="AB153" s="55"/>
      <c r="AC153" s="55"/>
      <c r="AD153" s="55"/>
      <c r="AE153" s="55"/>
      <c r="AF153" s="55"/>
      <c r="AG153" s="55"/>
      <c r="AH153" s="55"/>
    </row>
    <row r="154" spans="1:52" ht="10.5" customHeight="1" x14ac:dyDescent="0.25">
      <c r="H154" s="56" t="s">
        <v>148</v>
      </c>
      <c r="I154" s="56"/>
      <c r="K154" s="56" t="s">
        <v>310</v>
      </c>
      <c r="L154" s="56"/>
      <c r="M154" s="56"/>
      <c r="N154" s="56"/>
      <c r="O154" s="56"/>
      <c r="P154" s="56"/>
      <c r="Q154" s="56"/>
      <c r="R154" s="56"/>
      <c r="S154" s="56"/>
      <c r="T154" s="56"/>
      <c r="U154" s="56"/>
      <c r="V154" s="56"/>
      <c r="W154" s="56"/>
      <c r="X154" s="56"/>
      <c r="Y154" s="56"/>
      <c r="Z154" s="56"/>
      <c r="AA154" s="56"/>
      <c r="AB154" s="56"/>
      <c r="AC154" s="56"/>
      <c r="AD154" s="56"/>
      <c r="AE154" s="56"/>
      <c r="AF154" s="56"/>
      <c r="AG154" s="56"/>
      <c r="AH154" s="56"/>
    </row>
    <row r="155" spans="1:52" ht="9.75" customHeight="1" x14ac:dyDescent="0.25">
      <c r="C155" s="57" t="s">
        <v>152</v>
      </c>
      <c r="D155" s="57"/>
      <c r="E155" s="57"/>
      <c r="F155" s="57"/>
      <c r="G155" s="57"/>
      <c r="H155" s="57"/>
      <c r="I155" s="57"/>
      <c r="J155" s="57"/>
      <c r="K155" s="57"/>
      <c r="L155" s="57"/>
      <c r="M155" s="57"/>
      <c r="N155" s="57"/>
      <c r="O155" s="57"/>
      <c r="Q155" s="58">
        <v>11</v>
      </c>
      <c r="R155" s="58"/>
      <c r="V155" s="59">
        <v>0</v>
      </c>
      <c r="W155" s="59"/>
      <c r="X155" s="59"/>
      <c r="Y155" s="59"/>
      <c r="Z155" s="60">
        <v>1396064</v>
      </c>
      <c r="AA155" s="59">
        <v>1396064</v>
      </c>
      <c r="AB155" s="59"/>
      <c r="AC155" s="59"/>
      <c r="AD155" s="59"/>
      <c r="AE155" s="59"/>
      <c r="AF155" s="59">
        <v>0</v>
      </c>
      <c r="AG155" s="59"/>
      <c r="AH155" s="59">
        <v>1186500</v>
      </c>
      <c r="AI155" s="59"/>
      <c r="AJ155" s="59">
        <v>0</v>
      </c>
      <c r="AK155" s="59"/>
      <c r="AL155" s="59"/>
      <c r="AM155" s="59">
        <v>0</v>
      </c>
      <c r="AN155" s="59"/>
      <c r="AO155" s="59"/>
      <c r="AP155" s="59">
        <v>209564</v>
      </c>
      <c r="AQ155" s="59"/>
      <c r="AR155" s="59"/>
      <c r="AS155" s="59">
        <v>1396064</v>
      </c>
      <c r="AT155" s="59"/>
      <c r="AU155" s="59"/>
      <c r="AV155" s="59">
        <v>0</v>
      </c>
      <c r="AW155" s="59"/>
      <c r="AX155" s="59"/>
      <c r="AY155" s="59"/>
      <c r="AZ155" s="59"/>
    </row>
    <row r="156" spans="1:52" ht="11.25" customHeight="1" x14ac:dyDescent="0.25">
      <c r="G156" s="54" t="s">
        <v>148</v>
      </c>
      <c r="H156" s="54"/>
      <c r="I156" s="54"/>
      <c r="L156" s="56" t="s">
        <v>153</v>
      </c>
      <c r="M156" s="56"/>
      <c r="N156" s="56"/>
      <c r="O156" s="56"/>
      <c r="P156" s="56"/>
      <c r="Q156" s="56"/>
      <c r="R156" s="56"/>
      <c r="S156" s="56"/>
      <c r="T156" s="56"/>
      <c r="U156" s="56"/>
      <c r="V156" s="56"/>
      <c r="W156" s="56"/>
      <c r="X156" s="56"/>
      <c r="Y156" s="56"/>
      <c r="Z156" s="56"/>
      <c r="AA156" s="56"/>
      <c r="AB156" s="56"/>
    </row>
    <row r="157" spans="1:52" ht="10.5" customHeight="1" x14ac:dyDescent="0.25">
      <c r="A157" s="54" t="s">
        <v>19</v>
      </c>
      <c r="B157" s="54"/>
      <c r="C157" s="54"/>
      <c r="D157" s="54" t="s">
        <v>154</v>
      </c>
      <c r="E157" s="54"/>
      <c r="F157" s="54"/>
      <c r="G157" s="54"/>
      <c r="H157" s="54"/>
      <c r="I157" s="61">
        <v>11</v>
      </c>
      <c r="J157" s="61"/>
      <c r="L157" s="62" t="s">
        <v>159</v>
      </c>
      <c r="M157" s="62"/>
      <c r="N157" s="62"/>
      <c r="O157" s="62"/>
      <c r="P157" s="62"/>
      <c r="Q157" s="62"/>
      <c r="R157" s="62"/>
      <c r="S157" s="62"/>
      <c r="T157" s="62"/>
      <c r="U157" s="62"/>
      <c r="V157" s="59">
        <v>0</v>
      </c>
      <c r="W157" s="59"/>
      <c r="X157" s="59"/>
      <c r="Y157" s="59"/>
      <c r="Z157" s="60">
        <v>1396064</v>
      </c>
      <c r="AA157" s="59">
        <v>1396064</v>
      </c>
      <c r="AB157" s="59"/>
      <c r="AC157" s="59"/>
      <c r="AD157" s="59"/>
      <c r="AE157" s="59"/>
      <c r="AF157" s="59">
        <v>0</v>
      </c>
      <c r="AG157" s="59"/>
      <c r="AH157" s="59">
        <v>1186500</v>
      </c>
      <c r="AI157" s="59"/>
      <c r="AJ157" s="59">
        <v>0</v>
      </c>
      <c r="AK157" s="59"/>
      <c r="AL157" s="59"/>
      <c r="AM157" s="59">
        <v>0</v>
      </c>
      <c r="AN157" s="59"/>
      <c r="AO157" s="59"/>
      <c r="AP157" s="59">
        <v>209564</v>
      </c>
      <c r="AQ157" s="59"/>
      <c r="AR157" s="59"/>
      <c r="AS157" s="59">
        <v>1396064</v>
      </c>
      <c r="AT157" s="59"/>
      <c r="AU157" s="59"/>
      <c r="AV157" s="59">
        <v>0</v>
      </c>
      <c r="AW157" s="59"/>
      <c r="AX157" s="59"/>
      <c r="AY157" s="59"/>
      <c r="AZ157" s="59"/>
    </row>
    <row r="158" spans="1:52" ht="6.75" customHeight="1" x14ac:dyDescent="0.25">
      <c r="L158" s="62"/>
      <c r="M158" s="62"/>
      <c r="N158" s="62"/>
      <c r="O158" s="62"/>
      <c r="P158" s="62"/>
      <c r="Q158" s="62"/>
      <c r="R158" s="62"/>
      <c r="S158" s="62"/>
      <c r="T158" s="62"/>
      <c r="U158" s="62"/>
    </row>
    <row r="159" spans="1:52" ht="12" customHeight="1" x14ac:dyDescent="0.25">
      <c r="K159" s="57" t="s">
        <v>163</v>
      </c>
      <c r="L159" s="57"/>
      <c r="M159" s="57"/>
      <c r="N159" s="57"/>
      <c r="O159" s="57"/>
      <c r="P159" s="57"/>
      <c r="Q159" s="57"/>
      <c r="R159" s="57"/>
      <c r="S159" s="57"/>
      <c r="T159" s="63" t="s">
        <v>148</v>
      </c>
      <c r="V159" s="59">
        <v>0</v>
      </c>
      <c r="W159" s="59"/>
      <c r="X159" s="59"/>
      <c r="Y159" s="59"/>
      <c r="Z159" s="60">
        <v>1396064</v>
      </c>
      <c r="AA159" s="59">
        <v>1396064</v>
      </c>
      <c r="AB159" s="59"/>
      <c r="AC159" s="59"/>
      <c r="AD159" s="59"/>
      <c r="AE159" s="59"/>
      <c r="AF159" s="59">
        <v>0</v>
      </c>
      <c r="AG159" s="59"/>
      <c r="AH159" s="59">
        <v>1186500</v>
      </c>
      <c r="AI159" s="59"/>
      <c r="AJ159" s="59">
        <v>0</v>
      </c>
      <c r="AK159" s="59"/>
      <c r="AL159" s="59"/>
      <c r="AM159" s="59">
        <v>0</v>
      </c>
      <c r="AN159" s="59"/>
      <c r="AO159" s="59"/>
      <c r="AP159" s="59">
        <v>209564</v>
      </c>
      <c r="AQ159" s="59"/>
      <c r="AR159" s="59"/>
      <c r="AS159" s="59">
        <v>1396064</v>
      </c>
      <c r="AT159" s="59"/>
      <c r="AU159" s="59"/>
      <c r="AV159" s="59">
        <v>0</v>
      </c>
      <c r="AW159" s="59"/>
      <c r="AX159" s="59"/>
      <c r="AY159" s="59"/>
      <c r="AZ159" s="59"/>
    </row>
    <row r="160" spans="1:52" ht="12" customHeight="1" x14ac:dyDescent="0.25">
      <c r="K160" s="57" t="s">
        <v>164</v>
      </c>
      <c r="L160" s="57"/>
      <c r="M160" s="57"/>
      <c r="N160" s="57"/>
      <c r="O160" s="57"/>
      <c r="P160" s="57"/>
      <c r="Q160" s="57"/>
      <c r="R160" s="57"/>
      <c r="S160" s="57"/>
      <c r="V160" s="59">
        <v>0</v>
      </c>
      <c r="W160" s="59"/>
      <c r="X160" s="59"/>
      <c r="Y160" s="59"/>
      <c r="Z160" s="60">
        <v>1396064</v>
      </c>
      <c r="AA160" s="59">
        <v>1396064</v>
      </c>
      <c r="AB160" s="59"/>
      <c r="AC160" s="59"/>
      <c r="AD160" s="59"/>
      <c r="AE160" s="59"/>
      <c r="AF160" s="59">
        <v>0</v>
      </c>
      <c r="AG160" s="59"/>
      <c r="AH160" s="59">
        <v>1186500</v>
      </c>
      <c r="AI160" s="59"/>
      <c r="AJ160" s="59">
        <v>0</v>
      </c>
      <c r="AK160" s="59"/>
      <c r="AL160" s="59"/>
      <c r="AM160" s="59">
        <v>0</v>
      </c>
      <c r="AN160" s="59"/>
      <c r="AO160" s="59"/>
      <c r="AP160" s="59">
        <v>209564</v>
      </c>
      <c r="AQ160" s="59"/>
      <c r="AR160" s="59"/>
      <c r="AS160" s="59">
        <v>1396064</v>
      </c>
      <c r="AT160" s="59"/>
      <c r="AU160" s="59"/>
      <c r="AV160" s="59">
        <v>0</v>
      </c>
      <c r="AW160" s="59"/>
      <c r="AX160" s="59"/>
      <c r="AY160" s="59"/>
      <c r="AZ160" s="59"/>
    </row>
    <row r="161" spans="1:52" ht="9.75" customHeight="1" x14ac:dyDescent="0.25">
      <c r="C161" s="57" t="s">
        <v>152</v>
      </c>
      <c r="D161" s="57"/>
      <c r="E161" s="57"/>
      <c r="F161" s="57"/>
      <c r="G161" s="57"/>
      <c r="H161" s="57"/>
      <c r="I161" s="57"/>
      <c r="J161" s="57"/>
      <c r="K161" s="57"/>
      <c r="L161" s="57"/>
      <c r="M161" s="57"/>
      <c r="N161" s="57"/>
      <c r="O161" s="57"/>
      <c r="Q161" s="58">
        <v>29</v>
      </c>
      <c r="R161" s="58"/>
      <c r="V161" s="59">
        <v>3007160</v>
      </c>
      <c r="W161" s="59"/>
      <c r="X161" s="59"/>
      <c r="Y161" s="59"/>
      <c r="Z161" s="60">
        <v>-1846328</v>
      </c>
      <c r="AA161" s="59">
        <v>1160832</v>
      </c>
      <c r="AB161" s="59"/>
      <c r="AC161" s="59"/>
      <c r="AD161" s="59"/>
      <c r="AE161" s="59"/>
      <c r="AF161" s="59">
        <v>0</v>
      </c>
      <c r="AG161" s="59"/>
      <c r="AH161" s="59">
        <v>382435.86</v>
      </c>
      <c r="AI161" s="59"/>
      <c r="AJ161" s="59">
        <v>382435.86</v>
      </c>
      <c r="AK161" s="59"/>
      <c r="AL161" s="59"/>
      <c r="AM161" s="59">
        <v>342435.86</v>
      </c>
      <c r="AN161" s="59"/>
      <c r="AO161" s="59"/>
      <c r="AP161" s="59">
        <v>778396.14</v>
      </c>
      <c r="AQ161" s="59"/>
      <c r="AR161" s="59"/>
      <c r="AS161" s="59">
        <v>778396.14</v>
      </c>
      <c r="AT161" s="59"/>
      <c r="AU161" s="59"/>
      <c r="AV161" s="59">
        <v>40000</v>
      </c>
      <c r="AW161" s="59"/>
      <c r="AX161" s="59"/>
      <c r="AY161" s="59"/>
      <c r="AZ161" s="59"/>
    </row>
    <row r="162" spans="1:52" ht="11.25" customHeight="1" x14ac:dyDescent="0.25">
      <c r="G162" s="54" t="s">
        <v>148</v>
      </c>
      <c r="H162" s="54"/>
      <c r="I162" s="54"/>
      <c r="L162" s="56" t="s">
        <v>153</v>
      </c>
      <c r="M162" s="56"/>
      <c r="N162" s="56"/>
      <c r="O162" s="56"/>
      <c r="P162" s="56"/>
      <c r="Q162" s="56"/>
      <c r="R162" s="56"/>
      <c r="S162" s="56"/>
      <c r="T162" s="56"/>
      <c r="U162" s="56"/>
      <c r="V162" s="56"/>
      <c r="W162" s="56"/>
      <c r="X162" s="56"/>
      <c r="Y162" s="56"/>
      <c r="Z162" s="56"/>
      <c r="AA162" s="56"/>
      <c r="AB162" s="56"/>
    </row>
    <row r="163" spans="1:52" ht="10.5" customHeight="1" x14ac:dyDescent="0.25">
      <c r="A163" s="54" t="s">
        <v>19</v>
      </c>
      <c r="B163" s="54"/>
      <c r="C163" s="54"/>
      <c r="D163" s="54" t="s">
        <v>154</v>
      </c>
      <c r="E163" s="54"/>
      <c r="F163" s="54"/>
      <c r="G163" s="54"/>
      <c r="H163" s="54"/>
      <c r="I163" s="61">
        <v>29</v>
      </c>
      <c r="J163" s="61"/>
      <c r="L163" s="62" t="s">
        <v>159</v>
      </c>
      <c r="M163" s="62"/>
      <c r="N163" s="62"/>
      <c r="O163" s="62"/>
      <c r="P163" s="62"/>
      <c r="Q163" s="62"/>
      <c r="R163" s="62"/>
      <c r="S163" s="62"/>
      <c r="T163" s="62"/>
      <c r="U163" s="62"/>
      <c r="V163" s="59">
        <v>1560000</v>
      </c>
      <c r="W163" s="59"/>
      <c r="X163" s="59"/>
      <c r="Y163" s="59"/>
      <c r="Z163" s="60">
        <v>-1396064</v>
      </c>
      <c r="AA163" s="59">
        <v>163936</v>
      </c>
      <c r="AB163" s="59"/>
      <c r="AC163" s="59"/>
      <c r="AD163" s="59"/>
      <c r="AE163" s="59"/>
      <c r="AF163" s="59">
        <v>0</v>
      </c>
      <c r="AG163" s="59"/>
      <c r="AH163" s="59">
        <v>163935.49</v>
      </c>
      <c r="AI163" s="59"/>
      <c r="AJ163" s="59">
        <v>163935.49</v>
      </c>
      <c r="AK163" s="59"/>
      <c r="AL163" s="59"/>
      <c r="AM163" s="59">
        <v>163935.49</v>
      </c>
      <c r="AN163" s="59"/>
      <c r="AO163" s="59"/>
      <c r="AP163" s="59">
        <v>0.51</v>
      </c>
      <c r="AQ163" s="59"/>
      <c r="AR163" s="59"/>
      <c r="AS163" s="59">
        <v>0.51</v>
      </c>
      <c r="AT163" s="59"/>
      <c r="AU163" s="59"/>
      <c r="AV163" s="59">
        <v>0</v>
      </c>
      <c r="AW163" s="59"/>
      <c r="AX163" s="59"/>
      <c r="AY163" s="59"/>
      <c r="AZ163" s="59"/>
    </row>
    <row r="164" spans="1:52" ht="6.75" customHeight="1" x14ac:dyDescent="0.25">
      <c r="L164" s="62"/>
      <c r="M164" s="62"/>
      <c r="N164" s="62"/>
      <c r="O164" s="62"/>
      <c r="P164" s="62"/>
      <c r="Q164" s="62"/>
      <c r="R164" s="62"/>
      <c r="S164" s="62"/>
      <c r="T164" s="62"/>
      <c r="U164" s="62"/>
    </row>
    <row r="165" spans="1:52" ht="12" customHeight="1" x14ac:dyDescent="0.25">
      <c r="K165" s="57" t="s">
        <v>163</v>
      </c>
      <c r="L165" s="57"/>
      <c r="M165" s="57"/>
      <c r="N165" s="57"/>
      <c r="O165" s="57"/>
      <c r="P165" s="57"/>
      <c r="Q165" s="57"/>
      <c r="R165" s="57"/>
      <c r="S165" s="57"/>
      <c r="T165" s="63" t="s">
        <v>148</v>
      </c>
      <c r="V165" s="59">
        <v>1560000</v>
      </c>
      <c r="W165" s="59"/>
      <c r="X165" s="59"/>
      <c r="Y165" s="59"/>
      <c r="Z165" s="60">
        <v>-1396064</v>
      </c>
      <c r="AA165" s="59">
        <v>163936</v>
      </c>
      <c r="AB165" s="59"/>
      <c r="AC165" s="59"/>
      <c r="AD165" s="59"/>
      <c r="AE165" s="59"/>
      <c r="AF165" s="59">
        <v>0</v>
      </c>
      <c r="AG165" s="59"/>
      <c r="AH165" s="59">
        <v>163935.49</v>
      </c>
      <c r="AI165" s="59"/>
      <c r="AJ165" s="59">
        <v>163935.49</v>
      </c>
      <c r="AK165" s="59"/>
      <c r="AL165" s="59"/>
      <c r="AM165" s="59">
        <v>163935.49</v>
      </c>
      <c r="AN165" s="59"/>
      <c r="AO165" s="59"/>
      <c r="AP165" s="59">
        <v>0.51</v>
      </c>
      <c r="AQ165" s="59"/>
      <c r="AR165" s="59"/>
      <c r="AS165" s="59">
        <v>0.51</v>
      </c>
      <c r="AT165" s="59"/>
      <c r="AU165" s="59"/>
      <c r="AV165" s="59">
        <v>0</v>
      </c>
      <c r="AW165" s="59"/>
      <c r="AX165" s="59"/>
      <c r="AY165" s="59"/>
      <c r="AZ165" s="59"/>
    </row>
    <row r="166" spans="1:52" ht="11.25" customHeight="1" x14ac:dyDescent="0.25">
      <c r="G166" s="54" t="s">
        <v>165</v>
      </c>
      <c r="H166" s="54"/>
      <c r="I166" s="54"/>
      <c r="L166" s="56" t="s">
        <v>166</v>
      </c>
      <c r="M166" s="56"/>
      <c r="N166" s="56"/>
      <c r="O166" s="56"/>
      <c r="P166" s="56"/>
      <c r="Q166" s="56"/>
      <c r="R166" s="56"/>
      <c r="S166" s="56"/>
      <c r="T166" s="56"/>
      <c r="U166" s="56"/>
      <c r="V166" s="56"/>
      <c r="W166" s="56"/>
      <c r="X166" s="56"/>
      <c r="Y166" s="56"/>
      <c r="Z166" s="56"/>
      <c r="AA166" s="56"/>
      <c r="AB166" s="56"/>
    </row>
    <row r="167" spans="1:52" ht="11.25" customHeight="1" x14ac:dyDescent="0.25">
      <c r="A167" s="54" t="s">
        <v>171</v>
      </c>
      <c r="B167" s="54"/>
      <c r="C167" s="54"/>
      <c r="D167" s="54" t="s">
        <v>154</v>
      </c>
      <c r="E167" s="54"/>
      <c r="F167" s="54"/>
      <c r="G167" s="54"/>
      <c r="H167" s="54"/>
      <c r="I167" s="61">
        <v>29</v>
      </c>
      <c r="J167" s="61"/>
      <c r="L167" s="55" t="s">
        <v>172</v>
      </c>
      <c r="M167" s="55"/>
      <c r="N167" s="55"/>
      <c r="O167" s="55"/>
      <c r="P167" s="55"/>
      <c r="Q167" s="55"/>
      <c r="R167" s="55"/>
      <c r="S167" s="55"/>
      <c r="T167" s="55"/>
      <c r="U167" s="55"/>
      <c r="V167" s="59">
        <v>36000</v>
      </c>
      <c r="W167" s="59"/>
      <c r="X167" s="59"/>
      <c r="Y167" s="59"/>
      <c r="Z167" s="60">
        <v>0</v>
      </c>
      <c r="AA167" s="59">
        <v>36000</v>
      </c>
      <c r="AB167" s="59"/>
      <c r="AC167" s="59"/>
      <c r="AD167" s="59"/>
      <c r="AE167" s="59"/>
      <c r="AF167" s="59">
        <v>0</v>
      </c>
      <c r="AG167" s="59"/>
      <c r="AH167" s="59">
        <v>0</v>
      </c>
      <c r="AI167" s="59"/>
      <c r="AJ167" s="59">
        <v>0</v>
      </c>
      <c r="AK167" s="59"/>
      <c r="AL167" s="59"/>
      <c r="AM167" s="59">
        <v>0</v>
      </c>
      <c r="AN167" s="59"/>
      <c r="AO167" s="59"/>
      <c r="AP167" s="59">
        <v>36000</v>
      </c>
      <c r="AQ167" s="59"/>
      <c r="AR167" s="59"/>
      <c r="AS167" s="59">
        <v>36000</v>
      </c>
      <c r="AT167" s="59"/>
      <c r="AU167" s="59"/>
      <c r="AV167" s="59">
        <v>0</v>
      </c>
      <c r="AW167" s="59"/>
      <c r="AX167" s="59"/>
      <c r="AY167" s="59"/>
      <c r="AZ167" s="59"/>
    </row>
    <row r="168" spans="1:52" ht="11.25" customHeight="1" x14ac:dyDescent="0.25">
      <c r="A168" s="54" t="s">
        <v>311</v>
      </c>
      <c r="B168" s="54"/>
      <c r="C168" s="54"/>
      <c r="D168" s="54" t="s">
        <v>154</v>
      </c>
      <c r="E168" s="54"/>
      <c r="F168" s="54"/>
      <c r="G168" s="54"/>
      <c r="H168" s="54"/>
      <c r="I168" s="61">
        <v>29</v>
      </c>
      <c r="J168" s="61"/>
      <c r="L168" s="55" t="s">
        <v>312</v>
      </c>
      <c r="M168" s="55"/>
      <c r="N168" s="55"/>
      <c r="O168" s="55"/>
      <c r="P168" s="55"/>
      <c r="Q168" s="55"/>
      <c r="R168" s="55"/>
      <c r="S168" s="55"/>
      <c r="T168" s="55"/>
      <c r="U168" s="55"/>
      <c r="V168" s="59">
        <v>882000</v>
      </c>
      <c r="W168" s="59"/>
      <c r="X168" s="59"/>
      <c r="Y168" s="59"/>
      <c r="Z168" s="60">
        <v>-252000</v>
      </c>
      <c r="AA168" s="59">
        <v>630000</v>
      </c>
      <c r="AB168" s="59"/>
      <c r="AC168" s="59"/>
      <c r="AD168" s="59"/>
      <c r="AE168" s="59"/>
      <c r="AF168" s="59">
        <v>0</v>
      </c>
      <c r="AG168" s="59"/>
      <c r="AH168" s="59">
        <v>128925</v>
      </c>
      <c r="AI168" s="59"/>
      <c r="AJ168" s="59">
        <v>128925</v>
      </c>
      <c r="AK168" s="59"/>
      <c r="AL168" s="59"/>
      <c r="AM168" s="59">
        <v>128925</v>
      </c>
      <c r="AN168" s="59"/>
      <c r="AO168" s="59"/>
      <c r="AP168" s="59">
        <v>501075</v>
      </c>
      <c r="AQ168" s="59"/>
      <c r="AR168" s="59"/>
      <c r="AS168" s="59">
        <v>501075</v>
      </c>
      <c r="AT168" s="59"/>
      <c r="AU168" s="59"/>
      <c r="AV168" s="59">
        <v>0</v>
      </c>
      <c r="AW168" s="59"/>
      <c r="AX168" s="59"/>
      <c r="AY168" s="59"/>
      <c r="AZ168" s="59"/>
    </row>
    <row r="169" spans="1:52" ht="11.25" customHeight="1" x14ac:dyDescent="0.25">
      <c r="A169" s="54" t="s">
        <v>185</v>
      </c>
      <c r="B169" s="54"/>
      <c r="C169" s="54"/>
      <c r="D169" s="54" t="s">
        <v>154</v>
      </c>
      <c r="E169" s="54"/>
      <c r="F169" s="54"/>
      <c r="G169" s="54"/>
      <c r="H169" s="54"/>
      <c r="I169" s="61">
        <v>29</v>
      </c>
      <c r="J169" s="61"/>
      <c r="L169" s="55" t="s">
        <v>186</v>
      </c>
      <c r="M169" s="55"/>
      <c r="N169" s="55"/>
      <c r="O169" s="55"/>
      <c r="P169" s="55"/>
      <c r="Q169" s="55"/>
      <c r="R169" s="55"/>
      <c r="S169" s="55"/>
      <c r="T169" s="55"/>
      <c r="U169" s="55"/>
      <c r="V169" s="59">
        <v>16000</v>
      </c>
      <c r="W169" s="59"/>
      <c r="X169" s="59"/>
      <c r="Y169" s="59"/>
      <c r="Z169" s="60">
        <v>0</v>
      </c>
      <c r="AA169" s="59">
        <v>16000</v>
      </c>
      <c r="AB169" s="59"/>
      <c r="AC169" s="59"/>
      <c r="AD169" s="59"/>
      <c r="AE169" s="59"/>
      <c r="AF169" s="59">
        <v>0</v>
      </c>
      <c r="AG169" s="59"/>
      <c r="AH169" s="59">
        <v>0</v>
      </c>
      <c r="AI169" s="59"/>
      <c r="AJ169" s="59">
        <v>0</v>
      </c>
      <c r="AK169" s="59"/>
      <c r="AL169" s="59"/>
      <c r="AM169" s="59">
        <v>0</v>
      </c>
      <c r="AN169" s="59"/>
      <c r="AO169" s="59"/>
      <c r="AP169" s="59">
        <v>16000</v>
      </c>
      <c r="AQ169" s="59"/>
      <c r="AR169" s="59"/>
      <c r="AS169" s="59">
        <v>16000</v>
      </c>
      <c r="AT169" s="59"/>
      <c r="AU169" s="59"/>
      <c r="AV169" s="59">
        <v>0</v>
      </c>
      <c r="AW169" s="59"/>
      <c r="AX169" s="59"/>
      <c r="AY169" s="59"/>
      <c r="AZ169" s="59"/>
    </row>
    <row r="170" spans="1:52" ht="10.5" customHeight="1" x14ac:dyDescent="0.25">
      <c r="A170" s="54" t="s">
        <v>313</v>
      </c>
      <c r="B170" s="54"/>
      <c r="C170" s="54"/>
      <c r="D170" s="54" t="s">
        <v>154</v>
      </c>
      <c r="E170" s="54"/>
      <c r="F170" s="54"/>
      <c r="G170" s="54"/>
      <c r="H170" s="54"/>
      <c r="I170" s="61">
        <v>29</v>
      </c>
      <c r="J170" s="61"/>
      <c r="L170" s="62" t="s">
        <v>314</v>
      </c>
      <c r="M170" s="62"/>
      <c r="N170" s="62"/>
      <c r="O170" s="62"/>
      <c r="P170" s="62"/>
      <c r="Q170" s="62"/>
      <c r="R170" s="62"/>
      <c r="S170" s="62"/>
      <c r="T170" s="62"/>
      <c r="U170" s="62"/>
      <c r="V170" s="59">
        <v>105000</v>
      </c>
      <c r="W170" s="59"/>
      <c r="X170" s="59"/>
      <c r="Y170" s="59"/>
      <c r="Z170" s="60">
        <v>0</v>
      </c>
      <c r="AA170" s="59">
        <v>105000</v>
      </c>
      <c r="AB170" s="59"/>
      <c r="AC170" s="59"/>
      <c r="AD170" s="59"/>
      <c r="AE170" s="59"/>
      <c r="AF170" s="59">
        <v>0</v>
      </c>
      <c r="AG170" s="59"/>
      <c r="AH170" s="59">
        <v>17085.52</v>
      </c>
      <c r="AI170" s="59"/>
      <c r="AJ170" s="59">
        <v>17085.52</v>
      </c>
      <c r="AK170" s="59"/>
      <c r="AL170" s="59"/>
      <c r="AM170" s="59">
        <v>17085.52</v>
      </c>
      <c r="AN170" s="59"/>
      <c r="AO170" s="59"/>
      <c r="AP170" s="59">
        <v>87914.48</v>
      </c>
      <c r="AQ170" s="59"/>
      <c r="AR170" s="59"/>
      <c r="AS170" s="59">
        <v>87914.48</v>
      </c>
      <c r="AT170" s="59"/>
      <c r="AU170" s="59"/>
      <c r="AV170" s="59">
        <v>0</v>
      </c>
      <c r="AW170" s="59"/>
      <c r="AX170" s="59"/>
      <c r="AY170" s="59"/>
      <c r="AZ170" s="59"/>
    </row>
    <row r="171" spans="1:52" ht="6.75" customHeight="1" x14ac:dyDescent="0.25">
      <c r="L171" s="62"/>
      <c r="M171" s="62"/>
      <c r="N171" s="62"/>
      <c r="O171" s="62"/>
      <c r="P171" s="62"/>
      <c r="Q171" s="62"/>
      <c r="R171" s="62"/>
      <c r="S171" s="62"/>
      <c r="T171" s="62"/>
      <c r="U171" s="62"/>
    </row>
    <row r="172" spans="1:52" ht="11.25" customHeight="1" x14ac:dyDescent="0.25">
      <c r="A172" s="54" t="s">
        <v>209</v>
      </c>
      <c r="B172" s="54"/>
      <c r="C172" s="54"/>
      <c r="D172" s="54" t="s">
        <v>154</v>
      </c>
      <c r="E172" s="54"/>
      <c r="F172" s="54"/>
      <c r="G172" s="54"/>
      <c r="H172" s="54"/>
      <c r="I172" s="61">
        <v>29</v>
      </c>
      <c r="J172" s="61"/>
      <c r="L172" s="55" t="s">
        <v>210</v>
      </c>
      <c r="M172" s="55"/>
      <c r="N172" s="55"/>
      <c r="O172" s="55"/>
      <c r="P172" s="55"/>
      <c r="Q172" s="55"/>
      <c r="R172" s="55"/>
      <c r="S172" s="55"/>
      <c r="T172" s="55"/>
      <c r="U172" s="55"/>
      <c r="V172" s="59">
        <v>32000</v>
      </c>
      <c r="W172" s="59"/>
      <c r="X172" s="59"/>
      <c r="Y172" s="59"/>
      <c r="Z172" s="60">
        <v>-16000</v>
      </c>
      <c r="AA172" s="59">
        <v>16000</v>
      </c>
      <c r="AB172" s="59"/>
      <c r="AC172" s="59"/>
      <c r="AD172" s="59"/>
      <c r="AE172" s="59"/>
      <c r="AF172" s="59">
        <v>0</v>
      </c>
      <c r="AG172" s="59"/>
      <c r="AH172" s="59">
        <v>0</v>
      </c>
      <c r="AI172" s="59"/>
      <c r="AJ172" s="59">
        <v>0</v>
      </c>
      <c r="AK172" s="59"/>
      <c r="AL172" s="59"/>
      <c r="AM172" s="59">
        <v>0</v>
      </c>
      <c r="AN172" s="59"/>
      <c r="AO172" s="59"/>
      <c r="AP172" s="59">
        <v>16000</v>
      </c>
      <c r="AQ172" s="59"/>
      <c r="AR172" s="59"/>
      <c r="AS172" s="59">
        <v>16000</v>
      </c>
      <c r="AT172" s="59"/>
      <c r="AU172" s="59"/>
      <c r="AV172" s="59">
        <v>0</v>
      </c>
      <c r="AW172" s="59"/>
      <c r="AX172" s="59"/>
      <c r="AY172" s="59"/>
      <c r="AZ172" s="59"/>
    </row>
    <row r="173" spans="1:52" ht="12" customHeight="1" x14ac:dyDescent="0.25">
      <c r="K173" s="57" t="s">
        <v>163</v>
      </c>
      <c r="L173" s="57"/>
      <c r="M173" s="57"/>
      <c r="N173" s="57"/>
      <c r="O173" s="57"/>
      <c r="P173" s="57"/>
      <c r="Q173" s="57"/>
      <c r="R173" s="57"/>
      <c r="S173" s="57"/>
      <c r="T173" s="63" t="s">
        <v>165</v>
      </c>
      <c r="V173" s="59">
        <v>1071000</v>
      </c>
      <c r="W173" s="59"/>
      <c r="X173" s="59"/>
      <c r="Y173" s="59"/>
      <c r="Z173" s="60">
        <v>-268000</v>
      </c>
      <c r="AA173" s="59">
        <v>803000</v>
      </c>
      <c r="AB173" s="59"/>
      <c r="AC173" s="59"/>
      <c r="AD173" s="59"/>
      <c r="AE173" s="59"/>
      <c r="AF173" s="59">
        <v>0</v>
      </c>
      <c r="AG173" s="59"/>
      <c r="AH173" s="59">
        <v>146010.51999999999</v>
      </c>
      <c r="AI173" s="59"/>
      <c r="AJ173" s="59">
        <v>146010.51999999999</v>
      </c>
      <c r="AK173" s="59"/>
      <c r="AL173" s="59"/>
      <c r="AM173" s="59">
        <v>146010.51999999999</v>
      </c>
      <c r="AN173" s="59"/>
      <c r="AO173" s="59"/>
      <c r="AP173" s="59">
        <v>656989.48</v>
      </c>
      <c r="AQ173" s="59"/>
      <c r="AR173" s="59"/>
      <c r="AS173" s="59">
        <v>656989.48</v>
      </c>
      <c r="AT173" s="59"/>
      <c r="AU173" s="59"/>
      <c r="AV173" s="59">
        <v>0</v>
      </c>
      <c r="AW173" s="59"/>
      <c r="AX173" s="59"/>
      <c r="AY173" s="59"/>
      <c r="AZ173" s="59"/>
    </row>
    <row r="174" spans="1:52" ht="11.25" customHeight="1" x14ac:dyDescent="0.25">
      <c r="G174" s="54" t="s">
        <v>225</v>
      </c>
      <c r="H174" s="54"/>
      <c r="I174" s="54"/>
      <c r="L174" s="56" t="s">
        <v>226</v>
      </c>
      <c r="M174" s="56"/>
      <c r="N174" s="56"/>
      <c r="O174" s="56"/>
      <c r="P174" s="56"/>
      <c r="Q174" s="56"/>
      <c r="R174" s="56"/>
      <c r="S174" s="56"/>
      <c r="T174" s="56"/>
      <c r="U174" s="56"/>
      <c r="V174" s="56"/>
      <c r="W174" s="56"/>
      <c r="X174" s="56"/>
      <c r="Y174" s="56"/>
      <c r="Z174" s="56"/>
      <c r="AA174" s="56"/>
      <c r="AB174" s="56"/>
    </row>
    <row r="175" spans="1:52" ht="11.25" customHeight="1" x14ac:dyDescent="0.25">
      <c r="A175" s="54" t="s">
        <v>315</v>
      </c>
      <c r="B175" s="54"/>
      <c r="C175" s="54"/>
      <c r="D175" s="54" t="s">
        <v>154</v>
      </c>
      <c r="E175" s="54"/>
      <c r="F175" s="54"/>
      <c r="G175" s="54"/>
      <c r="H175" s="54"/>
      <c r="I175" s="61">
        <v>29</v>
      </c>
      <c r="J175" s="61"/>
      <c r="L175" s="55" t="s">
        <v>316</v>
      </c>
      <c r="M175" s="55"/>
      <c r="N175" s="55"/>
      <c r="O175" s="55"/>
      <c r="P175" s="55"/>
      <c r="Q175" s="55"/>
      <c r="R175" s="55"/>
      <c r="S175" s="55"/>
      <c r="T175" s="55"/>
      <c r="U175" s="55"/>
      <c r="V175" s="59">
        <v>83200</v>
      </c>
      <c r="W175" s="59"/>
      <c r="X175" s="59"/>
      <c r="Y175" s="59"/>
      <c r="Z175" s="60">
        <v>0</v>
      </c>
      <c r="AA175" s="59">
        <v>83200</v>
      </c>
      <c r="AB175" s="59"/>
      <c r="AC175" s="59"/>
      <c r="AD175" s="59"/>
      <c r="AE175" s="59"/>
      <c r="AF175" s="59">
        <v>0</v>
      </c>
      <c r="AG175" s="59"/>
      <c r="AH175" s="59">
        <v>0</v>
      </c>
      <c r="AI175" s="59"/>
      <c r="AJ175" s="59">
        <v>0</v>
      </c>
      <c r="AK175" s="59"/>
      <c r="AL175" s="59"/>
      <c r="AM175" s="59">
        <v>0</v>
      </c>
      <c r="AN175" s="59"/>
      <c r="AO175" s="59"/>
      <c r="AP175" s="59">
        <v>83200</v>
      </c>
      <c r="AQ175" s="59"/>
      <c r="AR175" s="59"/>
      <c r="AS175" s="59">
        <v>83200</v>
      </c>
      <c r="AT175" s="59"/>
      <c r="AU175" s="59"/>
      <c r="AV175" s="59">
        <v>0</v>
      </c>
      <c r="AW175" s="59"/>
      <c r="AX175" s="59"/>
      <c r="AY175" s="59"/>
      <c r="AZ175" s="59"/>
    </row>
    <row r="176" spans="1:52" ht="11.25" customHeight="1" x14ac:dyDescent="0.25">
      <c r="A176" s="54" t="s">
        <v>317</v>
      </c>
      <c r="B176" s="54"/>
      <c r="C176" s="54"/>
      <c r="D176" s="54" t="s">
        <v>154</v>
      </c>
      <c r="E176" s="54"/>
      <c r="F176" s="54"/>
      <c r="G176" s="54"/>
      <c r="H176" s="54"/>
      <c r="I176" s="61">
        <v>29</v>
      </c>
      <c r="J176" s="61"/>
      <c r="L176" s="55" t="s">
        <v>318</v>
      </c>
      <c r="M176" s="55"/>
      <c r="N176" s="55"/>
      <c r="O176" s="55"/>
      <c r="P176" s="55"/>
      <c r="Q176" s="55"/>
      <c r="R176" s="55"/>
      <c r="S176" s="55"/>
      <c r="T176" s="55"/>
      <c r="U176" s="55"/>
      <c r="V176" s="59">
        <v>205120</v>
      </c>
      <c r="W176" s="59"/>
      <c r="X176" s="59"/>
      <c r="Y176" s="59"/>
      <c r="Z176" s="60">
        <v>-152264</v>
      </c>
      <c r="AA176" s="59">
        <v>52856</v>
      </c>
      <c r="AB176" s="59"/>
      <c r="AC176" s="59"/>
      <c r="AD176" s="59"/>
      <c r="AE176" s="59"/>
      <c r="AF176" s="59">
        <v>0</v>
      </c>
      <c r="AG176" s="59"/>
      <c r="AH176" s="59">
        <v>43628.98</v>
      </c>
      <c r="AI176" s="59"/>
      <c r="AJ176" s="59">
        <v>43628.98</v>
      </c>
      <c r="AK176" s="59"/>
      <c r="AL176" s="59"/>
      <c r="AM176" s="59">
        <v>3628.98</v>
      </c>
      <c r="AN176" s="59"/>
      <c r="AO176" s="59"/>
      <c r="AP176" s="59">
        <v>9227.02</v>
      </c>
      <c r="AQ176" s="59"/>
      <c r="AR176" s="59"/>
      <c r="AS176" s="59">
        <v>9227.02</v>
      </c>
      <c r="AT176" s="59"/>
      <c r="AU176" s="59"/>
      <c r="AV176" s="59">
        <v>40000</v>
      </c>
      <c r="AW176" s="59"/>
      <c r="AX176" s="59"/>
      <c r="AY176" s="59"/>
      <c r="AZ176" s="59"/>
    </row>
    <row r="177" spans="1:52" ht="11.25" customHeight="1" x14ac:dyDescent="0.25">
      <c r="A177" s="54" t="s">
        <v>319</v>
      </c>
      <c r="B177" s="54"/>
      <c r="C177" s="54"/>
      <c r="D177" s="54" t="s">
        <v>154</v>
      </c>
      <c r="E177" s="54"/>
      <c r="F177" s="54"/>
      <c r="G177" s="54"/>
      <c r="H177" s="54"/>
      <c r="I177" s="61">
        <v>29</v>
      </c>
      <c r="J177" s="61"/>
      <c r="L177" s="55" t="s">
        <v>320</v>
      </c>
      <c r="M177" s="55"/>
      <c r="N177" s="55"/>
      <c r="O177" s="55"/>
      <c r="P177" s="55"/>
      <c r="Q177" s="55"/>
      <c r="R177" s="55"/>
      <c r="S177" s="55"/>
      <c r="T177" s="55"/>
      <c r="U177" s="55"/>
      <c r="V177" s="59">
        <v>7840</v>
      </c>
      <c r="W177" s="59"/>
      <c r="X177" s="59"/>
      <c r="Y177" s="59"/>
      <c r="Z177" s="60">
        <v>0</v>
      </c>
      <c r="AA177" s="59">
        <v>7840</v>
      </c>
      <c r="AB177" s="59"/>
      <c r="AC177" s="59"/>
      <c r="AD177" s="59"/>
      <c r="AE177" s="59"/>
      <c r="AF177" s="59">
        <v>0</v>
      </c>
      <c r="AG177" s="59"/>
      <c r="AH177" s="59">
        <v>0</v>
      </c>
      <c r="AI177" s="59"/>
      <c r="AJ177" s="59">
        <v>0</v>
      </c>
      <c r="AK177" s="59"/>
      <c r="AL177" s="59"/>
      <c r="AM177" s="59">
        <v>0</v>
      </c>
      <c r="AN177" s="59"/>
      <c r="AO177" s="59"/>
      <c r="AP177" s="59">
        <v>7840</v>
      </c>
      <c r="AQ177" s="59"/>
      <c r="AR177" s="59"/>
      <c r="AS177" s="59">
        <v>7840</v>
      </c>
      <c r="AT177" s="59"/>
      <c r="AU177" s="59"/>
      <c r="AV177" s="59">
        <v>0</v>
      </c>
      <c r="AW177" s="59"/>
      <c r="AX177" s="59"/>
      <c r="AY177" s="59"/>
      <c r="AZ177" s="59"/>
    </row>
    <row r="178" spans="1:52" ht="11.25" customHeight="1" x14ac:dyDescent="0.25">
      <c r="A178" s="54" t="s">
        <v>281</v>
      </c>
      <c r="B178" s="54"/>
      <c r="C178" s="54"/>
      <c r="D178" s="54" t="s">
        <v>154</v>
      </c>
      <c r="E178" s="54"/>
      <c r="F178" s="54"/>
      <c r="G178" s="54"/>
      <c r="H178" s="54"/>
      <c r="I178" s="61">
        <v>29</v>
      </c>
      <c r="J178" s="61"/>
      <c r="L178" s="55" t="s">
        <v>282</v>
      </c>
      <c r="M178" s="55"/>
      <c r="N178" s="55"/>
      <c r="O178" s="55"/>
      <c r="P178" s="55"/>
      <c r="Q178" s="55"/>
      <c r="R178" s="55"/>
      <c r="S178" s="55"/>
      <c r="T178" s="55"/>
      <c r="U178" s="55"/>
      <c r="V178" s="59">
        <v>80000</v>
      </c>
      <c r="W178" s="59"/>
      <c r="X178" s="59"/>
      <c r="Y178" s="59"/>
      <c r="Z178" s="60">
        <v>-30000</v>
      </c>
      <c r="AA178" s="59">
        <v>50000</v>
      </c>
      <c r="AB178" s="59"/>
      <c r="AC178" s="59"/>
      <c r="AD178" s="59"/>
      <c r="AE178" s="59"/>
      <c r="AF178" s="59">
        <v>0</v>
      </c>
      <c r="AG178" s="59"/>
      <c r="AH178" s="59">
        <v>28860.87</v>
      </c>
      <c r="AI178" s="59"/>
      <c r="AJ178" s="59">
        <v>28860.87</v>
      </c>
      <c r="AK178" s="59"/>
      <c r="AL178" s="59"/>
      <c r="AM178" s="59">
        <v>28860.87</v>
      </c>
      <c r="AN178" s="59"/>
      <c r="AO178" s="59"/>
      <c r="AP178" s="59">
        <v>21139.13</v>
      </c>
      <c r="AQ178" s="59"/>
      <c r="AR178" s="59"/>
      <c r="AS178" s="59">
        <v>21139.13</v>
      </c>
      <c r="AT178" s="59"/>
      <c r="AU178" s="59"/>
      <c r="AV178" s="59">
        <v>0</v>
      </c>
      <c r="AW178" s="59"/>
      <c r="AX178" s="59"/>
      <c r="AY178" s="59"/>
      <c r="AZ178" s="59"/>
    </row>
    <row r="179" spans="1:52" ht="12" customHeight="1" x14ac:dyDescent="0.25">
      <c r="K179" s="57" t="s">
        <v>163</v>
      </c>
      <c r="L179" s="57"/>
      <c r="M179" s="57"/>
      <c r="N179" s="57"/>
      <c r="O179" s="57"/>
      <c r="P179" s="57"/>
      <c r="Q179" s="57"/>
      <c r="R179" s="57"/>
      <c r="S179" s="57"/>
      <c r="T179" s="63" t="s">
        <v>225</v>
      </c>
      <c r="V179" s="59">
        <v>376160</v>
      </c>
      <c r="W179" s="59"/>
      <c r="X179" s="59"/>
      <c r="Y179" s="59"/>
      <c r="Z179" s="60">
        <v>-182264</v>
      </c>
      <c r="AA179" s="59">
        <v>193896</v>
      </c>
      <c r="AB179" s="59"/>
      <c r="AC179" s="59"/>
      <c r="AD179" s="59"/>
      <c r="AE179" s="59"/>
      <c r="AF179" s="59">
        <v>0</v>
      </c>
      <c r="AG179" s="59"/>
      <c r="AH179" s="59">
        <v>72489.850000000006</v>
      </c>
      <c r="AI179" s="59"/>
      <c r="AJ179" s="59">
        <v>72489.850000000006</v>
      </c>
      <c r="AK179" s="59"/>
      <c r="AL179" s="59"/>
      <c r="AM179" s="59">
        <v>32489.85</v>
      </c>
      <c r="AN179" s="59"/>
      <c r="AO179" s="59"/>
      <c r="AP179" s="59">
        <v>121406.15</v>
      </c>
      <c r="AQ179" s="59"/>
      <c r="AR179" s="59"/>
      <c r="AS179" s="59">
        <v>121406.15</v>
      </c>
      <c r="AT179" s="59"/>
      <c r="AU179" s="59"/>
      <c r="AV179" s="59">
        <v>40000</v>
      </c>
      <c r="AW179" s="59"/>
      <c r="AX179" s="59"/>
      <c r="AY179" s="59"/>
      <c r="AZ179" s="59"/>
    </row>
    <row r="180" spans="1:52" ht="12" customHeight="1" x14ac:dyDescent="0.25">
      <c r="K180" s="57" t="s">
        <v>164</v>
      </c>
      <c r="L180" s="57"/>
      <c r="M180" s="57"/>
      <c r="N180" s="57"/>
      <c r="O180" s="57"/>
      <c r="P180" s="57"/>
      <c r="Q180" s="57"/>
      <c r="R180" s="57"/>
      <c r="S180" s="57"/>
      <c r="V180" s="59">
        <v>3007160</v>
      </c>
      <c r="W180" s="59"/>
      <c r="X180" s="59"/>
      <c r="Y180" s="59"/>
      <c r="Z180" s="60">
        <v>-1846328</v>
      </c>
      <c r="AA180" s="59">
        <v>1160832</v>
      </c>
      <c r="AB180" s="59"/>
      <c r="AC180" s="59"/>
      <c r="AD180" s="59"/>
      <c r="AE180" s="59"/>
      <c r="AF180" s="59">
        <v>0</v>
      </c>
      <c r="AG180" s="59"/>
      <c r="AH180" s="59">
        <v>382435.86</v>
      </c>
      <c r="AI180" s="59"/>
      <c r="AJ180" s="59">
        <v>382435.86</v>
      </c>
      <c r="AK180" s="59"/>
      <c r="AL180" s="59"/>
      <c r="AM180" s="59">
        <v>342435.86</v>
      </c>
      <c r="AN180" s="59"/>
      <c r="AO180" s="59"/>
      <c r="AP180" s="59">
        <v>778396.14</v>
      </c>
      <c r="AQ180" s="59"/>
      <c r="AR180" s="59"/>
      <c r="AS180" s="59">
        <v>778396.14</v>
      </c>
      <c r="AT180" s="59"/>
      <c r="AU180" s="59"/>
      <c r="AV180" s="59">
        <v>40000</v>
      </c>
      <c r="AW180" s="59"/>
      <c r="AX180" s="59"/>
      <c r="AY180" s="59"/>
      <c r="AZ180" s="59"/>
    </row>
    <row r="181" spans="1:52" ht="12" customHeight="1" x14ac:dyDescent="0.25">
      <c r="K181" s="57" t="s">
        <v>307</v>
      </c>
      <c r="L181" s="57"/>
      <c r="M181" s="57"/>
      <c r="N181" s="57"/>
      <c r="O181" s="57"/>
      <c r="P181" s="57"/>
      <c r="Q181" s="57"/>
      <c r="R181" s="57"/>
      <c r="S181" s="57"/>
      <c r="V181" s="59">
        <v>3007160</v>
      </c>
      <c r="W181" s="59"/>
      <c r="X181" s="59"/>
      <c r="Y181" s="59"/>
      <c r="Z181" s="60">
        <v>-450264</v>
      </c>
      <c r="AA181" s="59">
        <v>2556896</v>
      </c>
      <c r="AB181" s="59"/>
      <c r="AC181" s="59"/>
      <c r="AD181" s="59"/>
      <c r="AE181" s="59"/>
      <c r="AF181" s="59">
        <v>0</v>
      </c>
      <c r="AG181" s="59"/>
      <c r="AH181" s="59">
        <v>1568935.86</v>
      </c>
      <c r="AI181" s="59"/>
      <c r="AJ181" s="59">
        <v>382435.86</v>
      </c>
      <c r="AK181" s="59"/>
      <c r="AL181" s="59"/>
      <c r="AM181" s="59">
        <v>342435.86</v>
      </c>
      <c r="AN181" s="59"/>
      <c r="AO181" s="59"/>
      <c r="AP181" s="59">
        <v>987960.14</v>
      </c>
      <c r="AQ181" s="59"/>
      <c r="AR181" s="59"/>
      <c r="AS181" s="59">
        <v>2174460.14</v>
      </c>
      <c r="AT181" s="59"/>
      <c r="AU181" s="59"/>
      <c r="AV181" s="59">
        <v>40000</v>
      </c>
      <c r="AW181" s="59"/>
      <c r="AX181" s="59"/>
      <c r="AY181" s="59"/>
      <c r="AZ181" s="59"/>
    </row>
    <row r="182" spans="1:52" ht="12" customHeight="1" x14ac:dyDescent="0.25">
      <c r="K182" s="57" t="s">
        <v>308</v>
      </c>
      <c r="L182" s="57"/>
      <c r="M182" s="57"/>
      <c r="N182" s="57"/>
      <c r="O182" s="57"/>
      <c r="P182" s="57"/>
      <c r="Q182" s="57"/>
      <c r="R182" s="57"/>
      <c r="S182" s="57"/>
      <c r="V182" s="59">
        <v>3007160</v>
      </c>
      <c r="W182" s="59"/>
      <c r="X182" s="59"/>
      <c r="Y182" s="59"/>
      <c r="Z182" s="60">
        <v>-450264</v>
      </c>
      <c r="AA182" s="59">
        <v>2556896</v>
      </c>
      <c r="AB182" s="59"/>
      <c r="AC182" s="59"/>
      <c r="AD182" s="59"/>
      <c r="AE182" s="59"/>
      <c r="AF182" s="59">
        <v>0</v>
      </c>
      <c r="AG182" s="59"/>
      <c r="AH182" s="59">
        <v>1568935.86</v>
      </c>
      <c r="AI182" s="59"/>
      <c r="AJ182" s="59">
        <v>382435.86</v>
      </c>
      <c r="AK182" s="59"/>
      <c r="AL182" s="59"/>
      <c r="AM182" s="59">
        <v>342435.86</v>
      </c>
      <c r="AN182" s="59"/>
      <c r="AO182" s="59"/>
      <c r="AP182" s="59">
        <v>987960.14</v>
      </c>
      <c r="AQ182" s="59"/>
      <c r="AR182" s="59"/>
      <c r="AS182" s="59">
        <v>2174460.14</v>
      </c>
      <c r="AT182" s="59"/>
      <c r="AU182" s="59"/>
      <c r="AV182" s="59">
        <v>40000</v>
      </c>
      <c r="AW182" s="59"/>
      <c r="AX182" s="59"/>
      <c r="AY182" s="59"/>
      <c r="AZ182" s="59"/>
    </row>
    <row r="183" spans="1:52" ht="12" customHeight="1" x14ac:dyDescent="0.25">
      <c r="K183" s="57" t="s">
        <v>321</v>
      </c>
      <c r="L183" s="57"/>
      <c r="M183" s="57"/>
      <c r="N183" s="57"/>
      <c r="O183" s="57"/>
      <c r="P183" s="57"/>
      <c r="Q183" s="57"/>
      <c r="R183" s="57"/>
      <c r="S183" s="57"/>
      <c r="V183" s="59">
        <v>7189000</v>
      </c>
      <c r="W183" s="59"/>
      <c r="X183" s="59"/>
      <c r="Y183" s="59"/>
      <c r="Z183" s="60">
        <v>-637823</v>
      </c>
      <c r="AA183" s="59">
        <v>6551177</v>
      </c>
      <c r="AB183" s="59"/>
      <c r="AC183" s="59"/>
      <c r="AD183" s="59"/>
      <c r="AE183" s="59"/>
      <c r="AF183" s="59">
        <v>0</v>
      </c>
      <c r="AG183" s="59"/>
      <c r="AH183" s="59">
        <v>3055787.79</v>
      </c>
      <c r="AI183" s="59"/>
      <c r="AJ183" s="59">
        <v>875787.79</v>
      </c>
      <c r="AK183" s="59"/>
      <c r="AL183" s="59"/>
      <c r="AM183" s="59">
        <v>807971.29</v>
      </c>
      <c r="AN183" s="59"/>
      <c r="AO183" s="59"/>
      <c r="AP183" s="59">
        <v>3495389.21</v>
      </c>
      <c r="AQ183" s="59"/>
      <c r="AR183" s="59"/>
      <c r="AS183" s="59">
        <v>5675389.21</v>
      </c>
      <c r="AT183" s="59"/>
      <c r="AU183" s="59"/>
      <c r="AV183" s="59">
        <v>67816.5</v>
      </c>
      <c r="AW183" s="59"/>
      <c r="AX183" s="59"/>
      <c r="AY183" s="59"/>
      <c r="AZ183" s="59"/>
    </row>
    <row r="184" spans="1:52" ht="12" customHeight="1" x14ac:dyDescent="0.25">
      <c r="K184" s="57" t="s">
        <v>322</v>
      </c>
      <c r="L184" s="57"/>
      <c r="M184" s="57"/>
      <c r="N184" s="57"/>
      <c r="O184" s="57"/>
      <c r="P184" s="57"/>
      <c r="Q184" s="57"/>
      <c r="R184" s="57"/>
      <c r="S184" s="57"/>
      <c r="V184" s="59">
        <v>7189000</v>
      </c>
      <c r="W184" s="59"/>
      <c r="X184" s="59"/>
      <c r="Y184" s="59"/>
      <c r="Z184" s="60">
        <v>-637823</v>
      </c>
      <c r="AA184" s="59">
        <v>6551177</v>
      </c>
      <c r="AB184" s="59"/>
      <c r="AC184" s="59"/>
      <c r="AD184" s="59"/>
      <c r="AE184" s="59"/>
      <c r="AF184" s="59">
        <v>0</v>
      </c>
      <c r="AG184" s="59"/>
      <c r="AH184" s="59">
        <v>3055787.79</v>
      </c>
      <c r="AI184" s="59"/>
      <c r="AJ184" s="59">
        <v>875787.79</v>
      </c>
      <c r="AK184" s="59"/>
      <c r="AL184" s="59"/>
      <c r="AM184" s="59">
        <v>807971.29</v>
      </c>
      <c r="AN184" s="59"/>
      <c r="AO184" s="59"/>
      <c r="AP184" s="59">
        <v>3495389.21</v>
      </c>
      <c r="AQ184" s="59"/>
      <c r="AR184" s="59"/>
      <c r="AS184" s="59">
        <v>5675389.21</v>
      </c>
      <c r="AT184" s="59"/>
      <c r="AU184" s="59"/>
      <c r="AV184" s="59">
        <v>67816.5</v>
      </c>
      <c r="AW184" s="59"/>
      <c r="AX184" s="59"/>
      <c r="AY184" s="59"/>
      <c r="AZ184" s="59"/>
    </row>
    <row r="185" spans="1:52" ht="12" customHeight="1" x14ac:dyDescent="0.25">
      <c r="K185" s="57" t="s">
        <v>323</v>
      </c>
      <c r="L185" s="57"/>
      <c r="M185" s="57"/>
      <c r="N185" s="57"/>
      <c r="O185" s="57"/>
      <c r="P185" s="57"/>
      <c r="Q185" s="57"/>
      <c r="R185" s="57"/>
      <c r="S185" s="57"/>
      <c r="V185" s="59">
        <v>7189000</v>
      </c>
      <c r="W185" s="59"/>
      <c r="X185" s="59"/>
      <c r="Y185" s="59"/>
      <c r="Z185" s="60">
        <v>-637823</v>
      </c>
      <c r="AA185" s="59">
        <v>6551177</v>
      </c>
      <c r="AB185" s="59"/>
      <c r="AC185" s="59"/>
      <c r="AD185" s="59"/>
      <c r="AE185" s="59"/>
      <c r="AF185" s="59">
        <v>0</v>
      </c>
      <c r="AG185" s="59"/>
      <c r="AH185" s="59">
        <v>3055787.79</v>
      </c>
      <c r="AI185" s="59"/>
      <c r="AJ185" s="59">
        <v>875787.79</v>
      </c>
      <c r="AK185" s="59"/>
      <c r="AL185" s="59"/>
      <c r="AM185" s="59">
        <v>807971.29</v>
      </c>
      <c r="AN185" s="59"/>
      <c r="AO185" s="59"/>
      <c r="AP185" s="59">
        <v>3495389.21</v>
      </c>
      <c r="AQ185" s="59"/>
      <c r="AR185" s="59"/>
      <c r="AS185" s="59">
        <v>5675389.21</v>
      </c>
      <c r="AT185" s="59"/>
      <c r="AU185" s="59"/>
      <c r="AV185" s="59">
        <v>67816.5</v>
      </c>
      <c r="AW185" s="59"/>
      <c r="AX185" s="59"/>
      <c r="AY185" s="59"/>
      <c r="AZ185" s="59"/>
    </row>
    <row r="186" spans="1:52" ht="12" customHeight="1" x14ac:dyDescent="0.25">
      <c r="K186" s="57" t="s">
        <v>324</v>
      </c>
      <c r="L186" s="57"/>
      <c r="M186" s="57"/>
      <c r="N186" s="57"/>
      <c r="O186" s="57"/>
      <c r="P186" s="57"/>
      <c r="Q186" s="57"/>
      <c r="R186" s="57"/>
      <c r="S186" s="57"/>
      <c r="V186" s="59">
        <v>7189000</v>
      </c>
      <c r="W186" s="59"/>
      <c r="X186" s="59"/>
      <c r="Y186" s="59"/>
      <c r="Z186" s="60">
        <v>-637823</v>
      </c>
      <c r="AA186" s="59">
        <v>6551177</v>
      </c>
      <c r="AB186" s="59"/>
      <c r="AC186" s="59"/>
      <c r="AD186" s="59"/>
      <c r="AE186" s="59"/>
      <c r="AF186" s="59">
        <v>0</v>
      </c>
      <c r="AG186" s="59"/>
      <c r="AH186" s="59">
        <v>3055787.79</v>
      </c>
      <c r="AI186" s="59"/>
      <c r="AJ186" s="59">
        <v>875787.79</v>
      </c>
      <c r="AK186" s="59"/>
      <c r="AL186" s="59"/>
      <c r="AM186" s="59">
        <v>807971.29</v>
      </c>
      <c r="AN186" s="59"/>
      <c r="AO186" s="59"/>
      <c r="AP186" s="59">
        <v>3495389.21</v>
      </c>
      <c r="AQ186" s="59"/>
      <c r="AR186" s="59"/>
      <c r="AS186" s="59">
        <v>5675389.21</v>
      </c>
      <c r="AT186" s="59"/>
      <c r="AU186" s="59"/>
      <c r="AV186" s="59">
        <v>67816.5</v>
      </c>
      <c r="AW186" s="59"/>
      <c r="AX186" s="59"/>
      <c r="AY186" s="59"/>
      <c r="AZ186" s="59"/>
    </row>
    <row r="187" spans="1:52" ht="102.75" customHeight="1" x14ac:dyDescent="0.25"/>
    <row r="188" spans="1:52" ht="5.25" customHeight="1" x14ac:dyDescent="0.25"/>
  </sheetData>
  <mergeCells count="1558">
    <mergeCell ref="AM186:AO186"/>
    <mergeCell ref="AP186:AR186"/>
    <mergeCell ref="AS186:AU186"/>
    <mergeCell ref="AV186:AZ186"/>
    <mergeCell ref="AM185:AO185"/>
    <mergeCell ref="AP185:AR185"/>
    <mergeCell ref="AS185:AU185"/>
    <mergeCell ref="AV185:AZ185"/>
    <mergeCell ref="K186:S186"/>
    <mergeCell ref="V186:Y186"/>
    <mergeCell ref="AA186:AE186"/>
    <mergeCell ref="AF186:AG186"/>
    <mergeCell ref="AH186:AI186"/>
    <mergeCell ref="AJ186:AL186"/>
    <mergeCell ref="AM184:AO184"/>
    <mergeCell ref="AP184:AR184"/>
    <mergeCell ref="AS184:AU184"/>
    <mergeCell ref="AV184:AZ184"/>
    <mergeCell ref="K185:S185"/>
    <mergeCell ref="V185:Y185"/>
    <mergeCell ref="AA185:AE185"/>
    <mergeCell ref="AF185:AG185"/>
    <mergeCell ref="AH185:AI185"/>
    <mergeCell ref="AJ185:AL185"/>
    <mergeCell ref="AM183:AO183"/>
    <mergeCell ref="AP183:AR183"/>
    <mergeCell ref="AS183:AU183"/>
    <mergeCell ref="AV183:AZ183"/>
    <mergeCell ref="K184:S184"/>
    <mergeCell ref="V184:Y184"/>
    <mergeCell ref="AA184:AE184"/>
    <mergeCell ref="AF184:AG184"/>
    <mergeCell ref="AH184:AI184"/>
    <mergeCell ref="AJ184:AL184"/>
    <mergeCell ref="AM182:AO182"/>
    <mergeCell ref="AP182:AR182"/>
    <mergeCell ref="AS182:AU182"/>
    <mergeCell ref="AV182:AZ182"/>
    <mergeCell ref="K183:S183"/>
    <mergeCell ref="V183:Y183"/>
    <mergeCell ref="AA183:AE183"/>
    <mergeCell ref="AF183:AG183"/>
    <mergeCell ref="AH183:AI183"/>
    <mergeCell ref="AJ183:AL183"/>
    <mergeCell ref="AM181:AO181"/>
    <mergeCell ref="AP181:AR181"/>
    <mergeCell ref="AS181:AU181"/>
    <mergeCell ref="AV181:AZ181"/>
    <mergeCell ref="K182:S182"/>
    <mergeCell ref="V182:Y182"/>
    <mergeCell ref="AA182:AE182"/>
    <mergeCell ref="AF182:AG182"/>
    <mergeCell ref="AH182:AI182"/>
    <mergeCell ref="AJ182:AL182"/>
    <mergeCell ref="AM180:AO180"/>
    <mergeCell ref="AP180:AR180"/>
    <mergeCell ref="AS180:AU180"/>
    <mergeCell ref="AV180:AZ180"/>
    <mergeCell ref="K181:S181"/>
    <mergeCell ref="V181:Y181"/>
    <mergeCell ref="AA181:AE181"/>
    <mergeCell ref="AF181:AG181"/>
    <mergeCell ref="AH181:AI181"/>
    <mergeCell ref="AJ181:AL181"/>
    <mergeCell ref="AM179:AO179"/>
    <mergeCell ref="AP179:AR179"/>
    <mergeCell ref="AS179:AU179"/>
    <mergeCell ref="AV179:AZ179"/>
    <mergeCell ref="K180:S180"/>
    <mergeCell ref="V180:Y180"/>
    <mergeCell ref="AA180:AE180"/>
    <mergeCell ref="AF180:AG180"/>
    <mergeCell ref="AH180:AI180"/>
    <mergeCell ref="AJ180:AL180"/>
    <mergeCell ref="AM178:AO178"/>
    <mergeCell ref="AP178:AR178"/>
    <mergeCell ref="AS178:AU178"/>
    <mergeCell ref="AV178:AZ178"/>
    <mergeCell ref="K179:S179"/>
    <mergeCell ref="V179:Y179"/>
    <mergeCell ref="AA179:AE179"/>
    <mergeCell ref="AF179:AG179"/>
    <mergeCell ref="AH179:AI179"/>
    <mergeCell ref="AJ179:AL179"/>
    <mergeCell ref="AV177:AZ177"/>
    <mergeCell ref="A178:C178"/>
    <mergeCell ref="D178:H178"/>
    <mergeCell ref="I178:J178"/>
    <mergeCell ref="L178:U178"/>
    <mergeCell ref="V178:Y178"/>
    <mergeCell ref="AA178:AE178"/>
    <mergeCell ref="AF178:AG178"/>
    <mergeCell ref="AH178:AI178"/>
    <mergeCell ref="AJ178:AL178"/>
    <mergeCell ref="AF177:AG177"/>
    <mergeCell ref="AH177:AI177"/>
    <mergeCell ref="AJ177:AL177"/>
    <mergeCell ref="AM177:AO177"/>
    <mergeCell ref="AP177:AR177"/>
    <mergeCell ref="AS177:AU177"/>
    <mergeCell ref="AM176:AO176"/>
    <mergeCell ref="AP176:AR176"/>
    <mergeCell ref="AS176:AU176"/>
    <mergeCell ref="AV176:AZ176"/>
    <mergeCell ref="A177:C177"/>
    <mergeCell ref="D177:H177"/>
    <mergeCell ref="I177:J177"/>
    <mergeCell ref="L177:U177"/>
    <mergeCell ref="V177:Y177"/>
    <mergeCell ref="AA177:AE177"/>
    <mergeCell ref="AV175:AZ175"/>
    <mergeCell ref="A176:C176"/>
    <mergeCell ref="D176:H176"/>
    <mergeCell ref="I176:J176"/>
    <mergeCell ref="L176:U176"/>
    <mergeCell ref="V176:Y176"/>
    <mergeCell ref="AA176:AE176"/>
    <mergeCell ref="AF176:AG176"/>
    <mergeCell ref="AH176:AI176"/>
    <mergeCell ref="AJ176:AL176"/>
    <mergeCell ref="AF175:AG175"/>
    <mergeCell ref="AH175:AI175"/>
    <mergeCell ref="AJ175:AL175"/>
    <mergeCell ref="AM175:AO175"/>
    <mergeCell ref="AP175:AR175"/>
    <mergeCell ref="AS175:AU175"/>
    <mergeCell ref="A175:C175"/>
    <mergeCell ref="D175:H175"/>
    <mergeCell ref="I175:J175"/>
    <mergeCell ref="L175:U175"/>
    <mergeCell ref="V175:Y175"/>
    <mergeCell ref="AA175:AE175"/>
    <mergeCell ref="AM173:AO173"/>
    <mergeCell ref="AP173:AR173"/>
    <mergeCell ref="AS173:AU173"/>
    <mergeCell ref="AV173:AZ173"/>
    <mergeCell ref="G174:I174"/>
    <mergeCell ref="L174:AB174"/>
    <mergeCell ref="AM172:AO172"/>
    <mergeCell ref="AP172:AR172"/>
    <mergeCell ref="AS172:AU172"/>
    <mergeCell ref="AV172:AZ172"/>
    <mergeCell ref="K173:S173"/>
    <mergeCell ref="V173:Y173"/>
    <mergeCell ref="AA173:AE173"/>
    <mergeCell ref="AF173:AG173"/>
    <mergeCell ref="AH173:AI173"/>
    <mergeCell ref="AJ173:AL173"/>
    <mergeCell ref="AV170:AZ170"/>
    <mergeCell ref="A172:C172"/>
    <mergeCell ref="D172:H172"/>
    <mergeCell ref="I172:J172"/>
    <mergeCell ref="L172:U172"/>
    <mergeCell ref="V172:Y172"/>
    <mergeCell ref="AA172:AE172"/>
    <mergeCell ref="AF172:AG172"/>
    <mergeCell ref="AH172:AI172"/>
    <mergeCell ref="AJ172:AL172"/>
    <mergeCell ref="AF170:AG170"/>
    <mergeCell ref="AH170:AI170"/>
    <mergeCell ref="AJ170:AL170"/>
    <mergeCell ref="AM170:AO170"/>
    <mergeCell ref="AP170:AR170"/>
    <mergeCell ref="AS170:AU170"/>
    <mergeCell ref="AM169:AO169"/>
    <mergeCell ref="AP169:AR169"/>
    <mergeCell ref="AS169:AU169"/>
    <mergeCell ref="AV169:AZ169"/>
    <mergeCell ref="A170:C170"/>
    <mergeCell ref="D170:H170"/>
    <mergeCell ref="I170:J170"/>
    <mergeCell ref="L170:U171"/>
    <mergeCell ref="V170:Y170"/>
    <mergeCell ref="AA170:AE170"/>
    <mergeCell ref="AV168:AZ168"/>
    <mergeCell ref="A169:C169"/>
    <mergeCell ref="D169:H169"/>
    <mergeCell ref="I169:J169"/>
    <mergeCell ref="L169:U169"/>
    <mergeCell ref="V169:Y169"/>
    <mergeCell ref="AA169:AE169"/>
    <mergeCell ref="AF169:AG169"/>
    <mergeCell ref="AH169:AI169"/>
    <mergeCell ref="AJ169:AL169"/>
    <mergeCell ref="AF168:AG168"/>
    <mergeCell ref="AH168:AI168"/>
    <mergeCell ref="AJ168:AL168"/>
    <mergeCell ref="AM168:AO168"/>
    <mergeCell ref="AP168:AR168"/>
    <mergeCell ref="AS168:AU168"/>
    <mergeCell ref="A168:C168"/>
    <mergeCell ref="D168:H168"/>
    <mergeCell ref="I168:J168"/>
    <mergeCell ref="L168:U168"/>
    <mergeCell ref="V168:Y168"/>
    <mergeCell ref="AA168:AE168"/>
    <mergeCell ref="AH167:AI167"/>
    <mergeCell ref="AJ167:AL167"/>
    <mergeCell ref="AM167:AO167"/>
    <mergeCell ref="AP167:AR167"/>
    <mergeCell ref="AS167:AU167"/>
    <mergeCell ref="AV167:AZ167"/>
    <mergeCell ref="AV165:AZ165"/>
    <mergeCell ref="G166:I166"/>
    <mergeCell ref="L166:AB166"/>
    <mergeCell ref="A167:C167"/>
    <mergeCell ref="D167:H167"/>
    <mergeCell ref="I167:J167"/>
    <mergeCell ref="L167:U167"/>
    <mergeCell ref="V167:Y167"/>
    <mergeCell ref="AA167:AE167"/>
    <mergeCell ref="AF167:AG167"/>
    <mergeCell ref="AV163:AZ163"/>
    <mergeCell ref="K165:S165"/>
    <mergeCell ref="V165:Y165"/>
    <mergeCell ref="AA165:AE165"/>
    <mergeCell ref="AF165:AG165"/>
    <mergeCell ref="AH165:AI165"/>
    <mergeCell ref="AJ165:AL165"/>
    <mergeCell ref="AM165:AO165"/>
    <mergeCell ref="AP165:AR165"/>
    <mergeCell ref="AS165:AU165"/>
    <mergeCell ref="AF163:AG163"/>
    <mergeCell ref="AH163:AI163"/>
    <mergeCell ref="AJ163:AL163"/>
    <mergeCell ref="AM163:AO163"/>
    <mergeCell ref="AP163:AR163"/>
    <mergeCell ref="AS163:AU163"/>
    <mergeCell ref="AS161:AU161"/>
    <mergeCell ref="AV161:AZ161"/>
    <mergeCell ref="G162:I162"/>
    <mergeCell ref="L162:AB162"/>
    <mergeCell ref="A163:C163"/>
    <mergeCell ref="D163:H163"/>
    <mergeCell ref="I163:J163"/>
    <mergeCell ref="L163:U164"/>
    <mergeCell ref="V163:Y163"/>
    <mergeCell ref="AA163:AE163"/>
    <mergeCell ref="AV160:AZ160"/>
    <mergeCell ref="C161:O161"/>
    <mergeCell ref="Q161:R161"/>
    <mergeCell ref="V161:Y161"/>
    <mergeCell ref="AA161:AE161"/>
    <mergeCell ref="AF161:AG161"/>
    <mergeCell ref="AH161:AI161"/>
    <mergeCell ref="AJ161:AL161"/>
    <mergeCell ref="AM161:AO161"/>
    <mergeCell ref="AP161:AR161"/>
    <mergeCell ref="AV159:AZ159"/>
    <mergeCell ref="K160:S160"/>
    <mergeCell ref="V160:Y160"/>
    <mergeCell ref="AA160:AE160"/>
    <mergeCell ref="AF160:AG160"/>
    <mergeCell ref="AH160:AI160"/>
    <mergeCell ref="AJ160:AL160"/>
    <mergeCell ref="AM160:AO160"/>
    <mergeCell ref="AP160:AR160"/>
    <mergeCell ref="AS160:AU160"/>
    <mergeCell ref="AV157:AZ157"/>
    <mergeCell ref="K159:S159"/>
    <mergeCell ref="V159:Y159"/>
    <mergeCell ref="AA159:AE159"/>
    <mergeCell ref="AF159:AG159"/>
    <mergeCell ref="AH159:AI159"/>
    <mergeCell ref="AJ159:AL159"/>
    <mergeCell ref="AM159:AO159"/>
    <mergeCell ref="AP159:AR159"/>
    <mergeCell ref="AS159:AU159"/>
    <mergeCell ref="AF157:AG157"/>
    <mergeCell ref="AH157:AI157"/>
    <mergeCell ref="AJ157:AL157"/>
    <mergeCell ref="AM157:AO157"/>
    <mergeCell ref="AP157:AR157"/>
    <mergeCell ref="AS157:AU157"/>
    <mergeCell ref="A157:C157"/>
    <mergeCell ref="D157:H157"/>
    <mergeCell ref="I157:J157"/>
    <mergeCell ref="L157:U158"/>
    <mergeCell ref="V157:Y157"/>
    <mergeCell ref="AA157:AE157"/>
    <mergeCell ref="AJ155:AL155"/>
    <mergeCell ref="AM155:AO155"/>
    <mergeCell ref="AP155:AR155"/>
    <mergeCell ref="AS155:AU155"/>
    <mergeCell ref="AV155:AZ155"/>
    <mergeCell ref="G156:I156"/>
    <mergeCell ref="L156:AB156"/>
    <mergeCell ref="H154:I154"/>
    <mergeCell ref="K154:AH154"/>
    <mergeCell ref="C155:O155"/>
    <mergeCell ref="Q155:R155"/>
    <mergeCell ref="V155:Y155"/>
    <mergeCell ref="AA155:AE155"/>
    <mergeCell ref="AF155:AG155"/>
    <mergeCell ref="AH155:AI155"/>
    <mergeCell ref="AM152:AO152"/>
    <mergeCell ref="AP152:AR152"/>
    <mergeCell ref="AS152:AU152"/>
    <mergeCell ref="AV152:AZ152"/>
    <mergeCell ref="E153:G153"/>
    <mergeCell ref="I153:AH153"/>
    <mergeCell ref="AM151:AO151"/>
    <mergeCell ref="AP151:AR151"/>
    <mergeCell ref="AS151:AU151"/>
    <mergeCell ref="AV151:AZ151"/>
    <mergeCell ref="K152:S152"/>
    <mergeCell ref="V152:Y152"/>
    <mergeCell ref="AA152:AE152"/>
    <mergeCell ref="AF152:AG152"/>
    <mergeCell ref="AH152:AI152"/>
    <mergeCell ref="AJ152:AL152"/>
    <mergeCell ref="AM150:AO150"/>
    <mergeCell ref="AP150:AR150"/>
    <mergeCell ref="AS150:AU150"/>
    <mergeCell ref="AV150:AZ150"/>
    <mergeCell ref="K151:S151"/>
    <mergeCell ref="V151:Y151"/>
    <mergeCell ref="AA151:AE151"/>
    <mergeCell ref="AF151:AG151"/>
    <mergeCell ref="AH151:AI151"/>
    <mergeCell ref="AJ151:AL151"/>
    <mergeCell ref="AM149:AO149"/>
    <mergeCell ref="AP149:AR149"/>
    <mergeCell ref="AS149:AU149"/>
    <mergeCell ref="AV149:AZ149"/>
    <mergeCell ref="K150:S150"/>
    <mergeCell ref="V150:Y150"/>
    <mergeCell ref="AA150:AE150"/>
    <mergeCell ref="AF150:AG150"/>
    <mergeCell ref="AH150:AI150"/>
    <mergeCell ref="AJ150:AL150"/>
    <mergeCell ref="K149:S149"/>
    <mergeCell ref="V149:Y149"/>
    <mergeCell ref="AA149:AE149"/>
    <mergeCell ref="AF149:AG149"/>
    <mergeCell ref="AH149:AI149"/>
    <mergeCell ref="AJ149:AL149"/>
    <mergeCell ref="AH148:AI148"/>
    <mergeCell ref="AJ148:AL148"/>
    <mergeCell ref="AM148:AO148"/>
    <mergeCell ref="AP148:AR148"/>
    <mergeCell ref="AS148:AU148"/>
    <mergeCell ref="AV148:AZ148"/>
    <mergeCell ref="AV146:AZ146"/>
    <mergeCell ref="G147:I147"/>
    <mergeCell ref="L147:AB147"/>
    <mergeCell ref="A148:C148"/>
    <mergeCell ref="D148:H148"/>
    <mergeCell ref="I148:J148"/>
    <mergeCell ref="L148:U148"/>
    <mergeCell ref="V148:Y148"/>
    <mergeCell ref="AA148:AE148"/>
    <mergeCell ref="AF148:AG148"/>
    <mergeCell ref="AV145:AZ145"/>
    <mergeCell ref="K146:S146"/>
    <mergeCell ref="V146:Y146"/>
    <mergeCell ref="AA146:AE146"/>
    <mergeCell ref="AF146:AG146"/>
    <mergeCell ref="AH146:AI146"/>
    <mergeCell ref="AJ146:AL146"/>
    <mergeCell ref="AM146:AO146"/>
    <mergeCell ref="AP146:AR146"/>
    <mergeCell ref="AS146:AU146"/>
    <mergeCell ref="AF145:AG145"/>
    <mergeCell ref="AH145:AI145"/>
    <mergeCell ref="AJ145:AL145"/>
    <mergeCell ref="AM145:AO145"/>
    <mergeCell ref="AP145:AR145"/>
    <mergeCell ref="AS145:AU145"/>
    <mergeCell ref="A145:C145"/>
    <mergeCell ref="D145:H145"/>
    <mergeCell ref="I145:J145"/>
    <mergeCell ref="L145:U145"/>
    <mergeCell ref="V145:Y145"/>
    <mergeCell ref="AA145:AE145"/>
    <mergeCell ref="AH144:AI144"/>
    <mergeCell ref="AJ144:AL144"/>
    <mergeCell ref="AM144:AO144"/>
    <mergeCell ref="AP144:AR144"/>
    <mergeCell ref="AS144:AU144"/>
    <mergeCell ref="AV144:AZ144"/>
    <mergeCell ref="AV142:AZ142"/>
    <mergeCell ref="G143:I143"/>
    <mergeCell ref="L143:AB143"/>
    <mergeCell ref="A144:C144"/>
    <mergeCell ref="D144:H144"/>
    <mergeCell ref="I144:J144"/>
    <mergeCell ref="L144:U144"/>
    <mergeCell ref="V144:Y144"/>
    <mergeCell ref="AA144:AE144"/>
    <mergeCell ref="AF144:AG144"/>
    <mergeCell ref="AV141:AZ141"/>
    <mergeCell ref="K142:S142"/>
    <mergeCell ref="V142:Y142"/>
    <mergeCell ref="AA142:AE142"/>
    <mergeCell ref="AF142:AG142"/>
    <mergeCell ref="AH142:AI142"/>
    <mergeCell ref="AJ142:AL142"/>
    <mergeCell ref="AM142:AO142"/>
    <mergeCell ref="AP142:AR142"/>
    <mergeCell ref="AS142:AU142"/>
    <mergeCell ref="AF141:AG141"/>
    <mergeCell ref="AH141:AI141"/>
    <mergeCell ref="AJ141:AL141"/>
    <mergeCell ref="AM141:AO141"/>
    <mergeCell ref="AP141:AR141"/>
    <mergeCell ref="AS141:AU141"/>
    <mergeCell ref="AM140:AO140"/>
    <mergeCell ref="AP140:AR140"/>
    <mergeCell ref="AS140:AU140"/>
    <mergeCell ref="AV140:AZ140"/>
    <mergeCell ref="A141:C141"/>
    <mergeCell ref="D141:H141"/>
    <mergeCell ref="I141:J141"/>
    <mergeCell ref="L141:U141"/>
    <mergeCell ref="V141:Y141"/>
    <mergeCell ref="AA141:AE141"/>
    <mergeCell ref="AV139:AZ139"/>
    <mergeCell ref="A140:C140"/>
    <mergeCell ref="D140:H140"/>
    <mergeCell ref="I140:J140"/>
    <mergeCell ref="L140:U140"/>
    <mergeCell ref="V140:Y140"/>
    <mergeCell ref="AA140:AE140"/>
    <mergeCell ref="AF140:AG140"/>
    <mergeCell ref="AH140:AI140"/>
    <mergeCell ref="AJ140:AL140"/>
    <mergeCell ref="AF139:AG139"/>
    <mergeCell ref="AH139:AI139"/>
    <mergeCell ref="AJ139:AL139"/>
    <mergeCell ref="AM139:AO139"/>
    <mergeCell ref="AP139:AR139"/>
    <mergeCell ref="AS139:AU139"/>
    <mergeCell ref="AM138:AO138"/>
    <mergeCell ref="AP138:AR138"/>
    <mergeCell ref="AS138:AU138"/>
    <mergeCell ref="AV138:AZ138"/>
    <mergeCell ref="A139:C139"/>
    <mergeCell ref="D139:H139"/>
    <mergeCell ref="I139:J139"/>
    <mergeCell ref="L139:U139"/>
    <mergeCell ref="V139:Y139"/>
    <mergeCell ref="AA139:AE139"/>
    <mergeCell ref="AV137:AZ137"/>
    <mergeCell ref="A138:C138"/>
    <mergeCell ref="D138:H138"/>
    <mergeCell ref="I138:J138"/>
    <mergeCell ref="L138:U138"/>
    <mergeCell ref="V138:Y138"/>
    <mergeCell ref="AA138:AE138"/>
    <mergeCell ref="AF138:AG138"/>
    <mergeCell ref="AH138:AI138"/>
    <mergeCell ref="AJ138:AL138"/>
    <mergeCell ref="AF137:AG137"/>
    <mergeCell ref="AH137:AI137"/>
    <mergeCell ref="AJ137:AL137"/>
    <mergeCell ref="AM137:AO137"/>
    <mergeCell ref="AP137:AR137"/>
    <mergeCell ref="AS137:AU137"/>
    <mergeCell ref="A137:C137"/>
    <mergeCell ref="D137:H137"/>
    <mergeCell ref="I137:J137"/>
    <mergeCell ref="L137:U137"/>
    <mergeCell ref="V137:Y137"/>
    <mergeCell ref="AA137:AE137"/>
    <mergeCell ref="AM135:AO135"/>
    <mergeCell ref="AP135:AR135"/>
    <mergeCell ref="AS135:AU135"/>
    <mergeCell ref="AV135:AZ135"/>
    <mergeCell ref="G136:I136"/>
    <mergeCell ref="L136:AB136"/>
    <mergeCell ref="AM134:AO134"/>
    <mergeCell ref="AP134:AR134"/>
    <mergeCell ref="AS134:AU134"/>
    <mergeCell ref="AV134:AZ134"/>
    <mergeCell ref="K135:S135"/>
    <mergeCell ref="V135:Y135"/>
    <mergeCell ref="AA135:AE135"/>
    <mergeCell ref="AF135:AG135"/>
    <mergeCell ref="AH135:AI135"/>
    <mergeCell ref="AJ135:AL135"/>
    <mergeCell ref="AV133:AZ133"/>
    <mergeCell ref="A134:C134"/>
    <mergeCell ref="D134:H134"/>
    <mergeCell ref="I134:J134"/>
    <mergeCell ref="L134:U134"/>
    <mergeCell ref="V134:Y134"/>
    <mergeCell ref="AA134:AE134"/>
    <mergeCell ref="AF134:AG134"/>
    <mergeCell ref="AH134:AI134"/>
    <mergeCell ref="AJ134:AL134"/>
    <mergeCell ref="AF133:AG133"/>
    <mergeCell ref="AH133:AI133"/>
    <mergeCell ref="AJ133:AL133"/>
    <mergeCell ref="AM133:AO133"/>
    <mergeCell ref="AP133:AR133"/>
    <mergeCell ref="AS133:AU133"/>
    <mergeCell ref="AM130:AO130"/>
    <mergeCell ref="AP130:AR130"/>
    <mergeCell ref="AS130:AU130"/>
    <mergeCell ref="AV130:AZ130"/>
    <mergeCell ref="A133:C133"/>
    <mergeCell ref="D133:H133"/>
    <mergeCell ref="I133:J133"/>
    <mergeCell ref="L133:U133"/>
    <mergeCell ref="V133:Y133"/>
    <mergeCell ref="AA133:AE133"/>
    <mergeCell ref="AV129:AZ129"/>
    <mergeCell ref="A130:C130"/>
    <mergeCell ref="D130:H130"/>
    <mergeCell ref="I130:J130"/>
    <mergeCell ref="L130:U132"/>
    <mergeCell ref="V130:Y130"/>
    <mergeCell ref="AA130:AE130"/>
    <mergeCell ref="AF130:AG130"/>
    <mergeCell ref="AH130:AI130"/>
    <mergeCell ref="AJ130:AL130"/>
    <mergeCell ref="AF129:AG129"/>
    <mergeCell ref="AH129:AI129"/>
    <mergeCell ref="AJ129:AL129"/>
    <mergeCell ref="AM129:AO129"/>
    <mergeCell ref="AP129:AR129"/>
    <mergeCell ref="AS129:AU129"/>
    <mergeCell ref="AM126:AO126"/>
    <mergeCell ref="AP126:AR126"/>
    <mergeCell ref="AS126:AU126"/>
    <mergeCell ref="AV126:AZ126"/>
    <mergeCell ref="A129:C129"/>
    <mergeCell ref="D129:H129"/>
    <mergeCell ref="I129:J129"/>
    <mergeCell ref="L129:U129"/>
    <mergeCell ref="V129:Y129"/>
    <mergeCell ref="AA129:AE129"/>
    <mergeCell ref="AV125:AZ125"/>
    <mergeCell ref="A126:C126"/>
    <mergeCell ref="D126:H126"/>
    <mergeCell ref="I126:J126"/>
    <mergeCell ref="L126:U128"/>
    <mergeCell ref="V126:Y126"/>
    <mergeCell ref="AA126:AE126"/>
    <mergeCell ref="AF126:AG126"/>
    <mergeCell ref="AH126:AI126"/>
    <mergeCell ref="AJ126:AL126"/>
    <mergeCell ref="AF125:AG125"/>
    <mergeCell ref="AH125:AI125"/>
    <mergeCell ref="AJ125:AL125"/>
    <mergeCell ref="AM125:AO125"/>
    <mergeCell ref="AP125:AR125"/>
    <mergeCell ref="AS125:AU125"/>
    <mergeCell ref="AM123:AO123"/>
    <mergeCell ref="AP123:AR123"/>
    <mergeCell ref="AS123:AU123"/>
    <mergeCell ref="AV123:AZ123"/>
    <mergeCell ref="A125:C125"/>
    <mergeCell ref="D125:H125"/>
    <mergeCell ref="I125:J125"/>
    <mergeCell ref="L125:U125"/>
    <mergeCell ref="V125:Y125"/>
    <mergeCell ref="AA125:AE125"/>
    <mergeCell ref="AV122:AZ122"/>
    <mergeCell ref="A123:C123"/>
    <mergeCell ref="D123:H123"/>
    <mergeCell ref="I123:J123"/>
    <mergeCell ref="L123:U124"/>
    <mergeCell ref="V123:Y123"/>
    <mergeCell ref="AA123:AE123"/>
    <mergeCell ref="AF123:AG123"/>
    <mergeCell ref="AH123:AI123"/>
    <mergeCell ref="AJ123:AL123"/>
    <mergeCell ref="AF122:AG122"/>
    <mergeCell ref="AH122:AI122"/>
    <mergeCell ref="AJ122:AL122"/>
    <mergeCell ref="AM122:AO122"/>
    <mergeCell ref="AP122:AR122"/>
    <mergeCell ref="AS122:AU122"/>
    <mergeCell ref="AM121:AO121"/>
    <mergeCell ref="AP121:AR121"/>
    <mergeCell ref="AS121:AU121"/>
    <mergeCell ref="AV121:AZ121"/>
    <mergeCell ref="A122:C122"/>
    <mergeCell ref="D122:H122"/>
    <mergeCell ref="I122:J122"/>
    <mergeCell ref="L122:U122"/>
    <mergeCell ref="V122:Y122"/>
    <mergeCell ref="AA122:AE122"/>
    <mergeCell ref="AV120:AZ120"/>
    <mergeCell ref="A121:C121"/>
    <mergeCell ref="D121:H121"/>
    <mergeCell ref="I121:J121"/>
    <mergeCell ref="L121:U121"/>
    <mergeCell ref="V121:Y121"/>
    <mergeCell ref="AA121:AE121"/>
    <mergeCell ref="AF121:AG121"/>
    <mergeCell ref="AH121:AI121"/>
    <mergeCell ref="AJ121:AL121"/>
    <mergeCell ref="AF120:AG120"/>
    <mergeCell ref="AH120:AI120"/>
    <mergeCell ref="AJ120:AL120"/>
    <mergeCell ref="AM120:AO120"/>
    <mergeCell ref="AP120:AR120"/>
    <mergeCell ref="AS120:AU120"/>
    <mergeCell ref="AM119:AO119"/>
    <mergeCell ref="AP119:AR119"/>
    <mergeCell ref="AS119:AU119"/>
    <mergeCell ref="AV119:AZ119"/>
    <mergeCell ref="A120:C120"/>
    <mergeCell ref="D120:H120"/>
    <mergeCell ref="I120:J120"/>
    <mergeCell ref="L120:U120"/>
    <mergeCell ref="V120:Y120"/>
    <mergeCell ref="AA120:AE120"/>
    <mergeCell ref="AV118:AZ118"/>
    <mergeCell ref="A119:C119"/>
    <mergeCell ref="D119:H119"/>
    <mergeCell ref="I119:J119"/>
    <mergeCell ref="L119:U119"/>
    <mergeCell ref="V119:Y119"/>
    <mergeCell ref="AA119:AE119"/>
    <mergeCell ref="AF119:AG119"/>
    <mergeCell ref="AH119:AI119"/>
    <mergeCell ref="AJ119:AL119"/>
    <mergeCell ref="AF118:AG118"/>
    <mergeCell ref="AH118:AI118"/>
    <mergeCell ref="AJ118:AL118"/>
    <mergeCell ref="AM118:AO118"/>
    <mergeCell ref="AP118:AR118"/>
    <mergeCell ref="AS118:AU118"/>
    <mergeCell ref="AM117:AO117"/>
    <mergeCell ref="AP117:AR117"/>
    <mergeCell ref="AS117:AU117"/>
    <mergeCell ref="AV117:AZ117"/>
    <mergeCell ref="A118:C118"/>
    <mergeCell ref="D118:H118"/>
    <mergeCell ref="I118:J118"/>
    <mergeCell ref="L118:U118"/>
    <mergeCell ref="V118:Y118"/>
    <mergeCell ref="AA118:AE118"/>
    <mergeCell ref="AV115:AZ115"/>
    <mergeCell ref="A117:C117"/>
    <mergeCell ref="D117:H117"/>
    <mergeCell ref="I117:J117"/>
    <mergeCell ref="L117:U117"/>
    <mergeCell ref="V117:Y117"/>
    <mergeCell ref="AA117:AE117"/>
    <mergeCell ref="AF117:AG117"/>
    <mergeCell ref="AH117:AI117"/>
    <mergeCell ref="AJ117:AL117"/>
    <mergeCell ref="AF115:AG115"/>
    <mergeCell ref="AH115:AI115"/>
    <mergeCell ref="AJ115:AL115"/>
    <mergeCell ref="AM115:AO115"/>
    <mergeCell ref="AP115:AR115"/>
    <mergeCell ref="AS115:AU115"/>
    <mergeCell ref="AM114:AO114"/>
    <mergeCell ref="AP114:AR114"/>
    <mergeCell ref="AS114:AU114"/>
    <mergeCell ref="AV114:AZ114"/>
    <mergeCell ref="A115:C115"/>
    <mergeCell ref="D115:H115"/>
    <mergeCell ref="I115:J115"/>
    <mergeCell ref="L115:U116"/>
    <mergeCell ref="V115:Y115"/>
    <mergeCell ref="AA115:AE115"/>
    <mergeCell ref="AV113:AZ113"/>
    <mergeCell ref="A114:C114"/>
    <mergeCell ref="D114:H114"/>
    <mergeCell ref="I114:J114"/>
    <mergeCell ref="L114:U114"/>
    <mergeCell ref="V114:Y114"/>
    <mergeCell ref="AA114:AE114"/>
    <mergeCell ref="AF114:AG114"/>
    <mergeCell ref="AH114:AI114"/>
    <mergeCell ref="AJ114:AL114"/>
    <mergeCell ref="AF113:AG113"/>
    <mergeCell ref="AH113:AI113"/>
    <mergeCell ref="AJ113:AL113"/>
    <mergeCell ref="AM113:AO113"/>
    <mergeCell ref="AP113:AR113"/>
    <mergeCell ref="AS113:AU113"/>
    <mergeCell ref="AM112:AO112"/>
    <mergeCell ref="AP112:AR112"/>
    <mergeCell ref="AS112:AU112"/>
    <mergeCell ref="AV112:AZ112"/>
    <mergeCell ref="A113:C113"/>
    <mergeCell ref="D113:H113"/>
    <mergeCell ref="I113:J113"/>
    <mergeCell ref="L113:U113"/>
    <mergeCell ref="V113:Y113"/>
    <mergeCell ref="AA113:AE113"/>
    <mergeCell ref="AV111:AZ111"/>
    <mergeCell ref="A112:C112"/>
    <mergeCell ref="D112:H112"/>
    <mergeCell ref="I112:J112"/>
    <mergeCell ref="L112:U112"/>
    <mergeCell ref="V112:Y112"/>
    <mergeCell ref="AA112:AE112"/>
    <mergeCell ref="AF112:AG112"/>
    <mergeCell ref="AH112:AI112"/>
    <mergeCell ref="AJ112:AL112"/>
    <mergeCell ref="AF111:AG111"/>
    <mergeCell ref="AH111:AI111"/>
    <mergeCell ref="AJ111:AL111"/>
    <mergeCell ref="AM111:AO111"/>
    <mergeCell ref="AP111:AR111"/>
    <mergeCell ref="AS111:AU111"/>
    <mergeCell ref="AM110:AO110"/>
    <mergeCell ref="AP110:AR110"/>
    <mergeCell ref="AS110:AU110"/>
    <mergeCell ref="AV110:AZ110"/>
    <mergeCell ref="A111:C111"/>
    <mergeCell ref="D111:H111"/>
    <mergeCell ref="I111:J111"/>
    <mergeCell ref="L111:U111"/>
    <mergeCell ref="V111:Y111"/>
    <mergeCell ref="AA111:AE111"/>
    <mergeCell ref="AV109:AZ109"/>
    <mergeCell ref="A110:C110"/>
    <mergeCell ref="D110:H110"/>
    <mergeCell ref="I110:J110"/>
    <mergeCell ref="L110:U110"/>
    <mergeCell ref="V110:Y110"/>
    <mergeCell ref="AA110:AE110"/>
    <mergeCell ref="AF110:AG110"/>
    <mergeCell ref="AH110:AI110"/>
    <mergeCell ref="AJ110:AL110"/>
    <mergeCell ref="AF109:AG109"/>
    <mergeCell ref="AH109:AI109"/>
    <mergeCell ref="AJ109:AL109"/>
    <mergeCell ref="AM109:AO109"/>
    <mergeCell ref="AP109:AR109"/>
    <mergeCell ref="AS109:AU109"/>
    <mergeCell ref="AM108:AO108"/>
    <mergeCell ref="AP108:AR108"/>
    <mergeCell ref="AS108:AU108"/>
    <mergeCell ref="AV108:AZ108"/>
    <mergeCell ref="A109:C109"/>
    <mergeCell ref="D109:H109"/>
    <mergeCell ref="I109:J109"/>
    <mergeCell ref="L109:U109"/>
    <mergeCell ref="V109:Y109"/>
    <mergeCell ref="AA109:AE109"/>
    <mergeCell ref="AV107:AZ107"/>
    <mergeCell ref="A108:C108"/>
    <mergeCell ref="D108:H108"/>
    <mergeCell ref="I108:J108"/>
    <mergeCell ref="L108:U108"/>
    <mergeCell ref="V108:Y108"/>
    <mergeCell ref="AA108:AE108"/>
    <mergeCell ref="AF108:AG108"/>
    <mergeCell ref="AH108:AI108"/>
    <mergeCell ref="AJ108:AL108"/>
    <mergeCell ref="AF107:AG107"/>
    <mergeCell ref="AH107:AI107"/>
    <mergeCell ref="AJ107:AL107"/>
    <mergeCell ref="AM107:AO107"/>
    <mergeCell ref="AP107:AR107"/>
    <mergeCell ref="AS107:AU107"/>
    <mergeCell ref="AM105:AO105"/>
    <mergeCell ref="AP105:AR105"/>
    <mergeCell ref="AS105:AU105"/>
    <mergeCell ref="AV105:AZ105"/>
    <mergeCell ref="A107:C107"/>
    <mergeCell ref="D107:H107"/>
    <mergeCell ref="I107:J107"/>
    <mergeCell ref="L107:U107"/>
    <mergeCell ref="V107:Y107"/>
    <mergeCell ref="AA107:AE107"/>
    <mergeCell ref="AV104:AZ104"/>
    <mergeCell ref="A105:C105"/>
    <mergeCell ref="D105:H105"/>
    <mergeCell ref="I105:J105"/>
    <mergeCell ref="L105:U106"/>
    <mergeCell ref="V105:Y105"/>
    <mergeCell ref="AA105:AE105"/>
    <mergeCell ref="AF105:AG105"/>
    <mergeCell ref="AH105:AI105"/>
    <mergeCell ref="AJ105:AL105"/>
    <mergeCell ref="AF104:AG104"/>
    <mergeCell ref="AH104:AI104"/>
    <mergeCell ref="AJ104:AL104"/>
    <mergeCell ref="AM104:AO104"/>
    <mergeCell ref="AP104:AR104"/>
    <mergeCell ref="AS104:AU104"/>
    <mergeCell ref="AM103:AO103"/>
    <mergeCell ref="AP103:AR103"/>
    <mergeCell ref="AS103:AU103"/>
    <mergeCell ref="AV103:AZ103"/>
    <mergeCell ref="A104:C104"/>
    <mergeCell ref="D104:H104"/>
    <mergeCell ref="I104:J104"/>
    <mergeCell ref="L104:U104"/>
    <mergeCell ref="V104:Y104"/>
    <mergeCell ref="AA104:AE104"/>
    <mergeCell ref="AV102:AZ102"/>
    <mergeCell ref="A103:C103"/>
    <mergeCell ref="D103:H103"/>
    <mergeCell ref="I103:J103"/>
    <mergeCell ref="L103:U103"/>
    <mergeCell ref="V103:Y103"/>
    <mergeCell ref="AA103:AE103"/>
    <mergeCell ref="AF103:AG103"/>
    <mergeCell ref="AH103:AI103"/>
    <mergeCell ref="AJ103:AL103"/>
    <mergeCell ref="AF102:AG102"/>
    <mergeCell ref="AH102:AI102"/>
    <mergeCell ref="AJ102:AL102"/>
    <mergeCell ref="AM102:AO102"/>
    <mergeCell ref="AP102:AR102"/>
    <mergeCell ref="AS102:AU102"/>
    <mergeCell ref="AM101:AO101"/>
    <mergeCell ref="AP101:AR101"/>
    <mergeCell ref="AS101:AU101"/>
    <mergeCell ref="AV101:AZ101"/>
    <mergeCell ref="A102:C102"/>
    <mergeCell ref="D102:H102"/>
    <mergeCell ref="I102:J102"/>
    <mergeCell ref="L102:U102"/>
    <mergeCell ref="V102:Y102"/>
    <mergeCell ref="AA102:AE102"/>
    <mergeCell ref="AV99:AZ99"/>
    <mergeCell ref="A101:C101"/>
    <mergeCell ref="D101:H101"/>
    <mergeCell ref="I101:J101"/>
    <mergeCell ref="L101:U101"/>
    <mergeCell ref="V101:Y101"/>
    <mergeCell ref="AA101:AE101"/>
    <mergeCell ref="AF101:AG101"/>
    <mergeCell ref="AH101:AI101"/>
    <mergeCell ref="AJ101:AL101"/>
    <mergeCell ref="AF99:AG99"/>
    <mergeCell ref="AH99:AI99"/>
    <mergeCell ref="AJ99:AL99"/>
    <mergeCell ref="AM99:AO99"/>
    <mergeCell ref="AP99:AR99"/>
    <mergeCell ref="AS99:AU99"/>
    <mergeCell ref="A99:C99"/>
    <mergeCell ref="D99:H99"/>
    <mergeCell ref="I99:J99"/>
    <mergeCell ref="L99:U100"/>
    <mergeCell ref="V99:Y99"/>
    <mergeCell ref="AA99:AE99"/>
    <mergeCell ref="AH98:AI98"/>
    <mergeCell ref="AJ98:AL98"/>
    <mergeCell ref="AM98:AO98"/>
    <mergeCell ref="AP98:AR98"/>
    <mergeCell ref="AS98:AU98"/>
    <mergeCell ref="AV98:AZ98"/>
    <mergeCell ref="AV96:AZ96"/>
    <mergeCell ref="G97:I97"/>
    <mergeCell ref="L97:AB97"/>
    <mergeCell ref="A98:C98"/>
    <mergeCell ref="D98:H98"/>
    <mergeCell ref="I98:J98"/>
    <mergeCell ref="L98:U98"/>
    <mergeCell ref="V98:Y98"/>
    <mergeCell ref="AA98:AE98"/>
    <mergeCell ref="AF98:AG98"/>
    <mergeCell ref="AV95:AZ95"/>
    <mergeCell ref="K96:S96"/>
    <mergeCell ref="V96:Y96"/>
    <mergeCell ref="AA96:AE96"/>
    <mergeCell ref="AF96:AG96"/>
    <mergeCell ref="AH96:AI96"/>
    <mergeCell ref="AJ96:AL96"/>
    <mergeCell ref="AM96:AO96"/>
    <mergeCell ref="AP96:AR96"/>
    <mergeCell ref="AS96:AU96"/>
    <mergeCell ref="AF95:AG95"/>
    <mergeCell ref="AH95:AI95"/>
    <mergeCell ref="AJ95:AL95"/>
    <mergeCell ref="AM95:AO95"/>
    <mergeCell ref="AP95:AR95"/>
    <mergeCell ref="AS95:AU95"/>
    <mergeCell ref="AM94:AO94"/>
    <mergeCell ref="AP94:AR94"/>
    <mergeCell ref="AS94:AU94"/>
    <mergeCell ref="AV94:AZ94"/>
    <mergeCell ref="A95:C95"/>
    <mergeCell ref="D95:H95"/>
    <mergeCell ref="I95:J95"/>
    <mergeCell ref="L95:U95"/>
    <mergeCell ref="V95:Y95"/>
    <mergeCell ref="AA95:AE95"/>
    <mergeCell ref="AV93:AZ93"/>
    <mergeCell ref="A94:C94"/>
    <mergeCell ref="D94:H94"/>
    <mergeCell ref="I94:J94"/>
    <mergeCell ref="L94:U94"/>
    <mergeCell ref="V94:Y94"/>
    <mergeCell ref="AA94:AE94"/>
    <mergeCell ref="AF94:AG94"/>
    <mergeCell ref="AH94:AI94"/>
    <mergeCell ref="AJ94:AL94"/>
    <mergeCell ref="AF93:AG93"/>
    <mergeCell ref="AH93:AI93"/>
    <mergeCell ref="AJ93:AL93"/>
    <mergeCell ref="AM93:AO93"/>
    <mergeCell ref="AP93:AR93"/>
    <mergeCell ref="AS93:AU93"/>
    <mergeCell ref="AM92:AO92"/>
    <mergeCell ref="AP92:AR92"/>
    <mergeCell ref="AS92:AU92"/>
    <mergeCell ref="AV92:AZ92"/>
    <mergeCell ref="A93:C93"/>
    <mergeCell ref="D93:H93"/>
    <mergeCell ref="I93:J93"/>
    <mergeCell ref="L93:U93"/>
    <mergeCell ref="V93:Y93"/>
    <mergeCell ref="AA93:AE93"/>
    <mergeCell ref="AV91:AZ91"/>
    <mergeCell ref="A92:C92"/>
    <mergeCell ref="D92:H92"/>
    <mergeCell ref="I92:J92"/>
    <mergeCell ref="L92:U92"/>
    <mergeCell ref="V92:Y92"/>
    <mergeCell ref="AA92:AE92"/>
    <mergeCell ref="AF92:AG92"/>
    <mergeCell ref="AH92:AI92"/>
    <mergeCell ref="AJ92:AL92"/>
    <mergeCell ref="AF91:AG91"/>
    <mergeCell ref="AH91:AI91"/>
    <mergeCell ref="AJ91:AL91"/>
    <mergeCell ref="AM91:AO91"/>
    <mergeCell ref="AP91:AR91"/>
    <mergeCell ref="AS91:AU91"/>
    <mergeCell ref="AM90:AO90"/>
    <mergeCell ref="AP90:AR90"/>
    <mergeCell ref="AS90:AU90"/>
    <mergeCell ref="AV90:AZ90"/>
    <mergeCell ref="A91:C91"/>
    <mergeCell ref="D91:H91"/>
    <mergeCell ref="I91:J91"/>
    <mergeCell ref="L91:U91"/>
    <mergeCell ref="V91:Y91"/>
    <mergeCell ref="AA91:AE91"/>
    <mergeCell ref="AV88:AZ88"/>
    <mergeCell ref="A90:C90"/>
    <mergeCell ref="D90:H90"/>
    <mergeCell ref="I90:J90"/>
    <mergeCell ref="L90:U90"/>
    <mergeCell ref="V90:Y90"/>
    <mergeCell ref="AA90:AE90"/>
    <mergeCell ref="AF90:AG90"/>
    <mergeCell ref="AH90:AI90"/>
    <mergeCell ref="AJ90:AL90"/>
    <mergeCell ref="AF88:AG88"/>
    <mergeCell ref="AH88:AI88"/>
    <mergeCell ref="AJ88:AL88"/>
    <mergeCell ref="AM88:AO88"/>
    <mergeCell ref="AP88:AR88"/>
    <mergeCell ref="AS88:AU88"/>
    <mergeCell ref="AM87:AO87"/>
    <mergeCell ref="AP87:AR87"/>
    <mergeCell ref="AS87:AU87"/>
    <mergeCell ref="AV87:AZ87"/>
    <mergeCell ref="A88:C88"/>
    <mergeCell ref="D88:H88"/>
    <mergeCell ref="I88:J88"/>
    <mergeCell ref="L88:U89"/>
    <mergeCell ref="V88:Y88"/>
    <mergeCell ref="AA88:AE88"/>
    <mergeCell ref="AV85:AZ85"/>
    <mergeCell ref="A87:C87"/>
    <mergeCell ref="D87:H87"/>
    <mergeCell ref="I87:J87"/>
    <mergeCell ref="L87:U87"/>
    <mergeCell ref="V87:Y87"/>
    <mergeCell ref="AA87:AE87"/>
    <mergeCell ref="AF87:AG87"/>
    <mergeCell ref="AH87:AI87"/>
    <mergeCell ref="AJ87:AL87"/>
    <mergeCell ref="AF85:AG85"/>
    <mergeCell ref="AH85:AI85"/>
    <mergeCell ref="AJ85:AL85"/>
    <mergeCell ref="AM85:AO85"/>
    <mergeCell ref="AP85:AR85"/>
    <mergeCell ref="AS85:AU85"/>
    <mergeCell ref="AM84:AO84"/>
    <mergeCell ref="AP84:AR84"/>
    <mergeCell ref="AS84:AU84"/>
    <mergeCell ref="AV84:AZ84"/>
    <mergeCell ref="A85:C85"/>
    <mergeCell ref="D85:H85"/>
    <mergeCell ref="I85:J85"/>
    <mergeCell ref="L85:U86"/>
    <mergeCell ref="V85:Y85"/>
    <mergeCell ref="AA85:AE85"/>
    <mergeCell ref="AV82:AZ82"/>
    <mergeCell ref="A84:C84"/>
    <mergeCell ref="D84:H84"/>
    <mergeCell ref="I84:J84"/>
    <mergeCell ref="L84:U84"/>
    <mergeCell ref="V84:Y84"/>
    <mergeCell ref="AA84:AE84"/>
    <mergeCell ref="AF84:AG84"/>
    <mergeCell ref="AH84:AI84"/>
    <mergeCell ref="AJ84:AL84"/>
    <mergeCell ref="AF82:AG82"/>
    <mergeCell ref="AH82:AI82"/>
    <mergeCell ref="AJ82:AL82"/>
    <mergeCell ref="AM82:AO82"/>
    <mergeCell ref="AP82:AR82"/>
    <mergeCell ref="AS82:AU82"/>
    <mergeCell ref="AM80:AO80"/>
    <mergeCell ref="AP80:AR80"/>
    <mergeCell ref="AS80:AU80"/>
    <mergeCell ref="AV80:AZ80"/>
    <mergeCell ref="A82:C82"/>
    <mergeCell ref="D82:H82"/>
    <mergeCell ref="I82:J82"/>
    <mergeCell ref="L82:U83"/>
    <mergeCell ref="V82:Y82"/>
    <mergeCell ref="AA82:AE82"/>
    <mergeCell ref="AV78:AZ78"/>
    <mergeCell ref="A80:C80"/>
    <mergeCell ref="D80:H80"/>
    <mergeCell ref="I80:J80"/>
    <mergeCell ref="L80:U81"/>
    <mergeCell ref="V80:Y80"/>
    <mergeCell ref="AA80:AE80"/>
    <mergeCell ref="AF80:AG80"/>
    <mergeCell ref="AH80:AI80"/>
    <mergeCell ref="AJ80:AL80"/>
    <mergeCell ref="AF78:AG78"/>
    <mergeCell ref="AH78:AI78"/>
    <mergeCell ref="AJ78:AL78"/>
    <mergeCell ref="AM78:AO78"/>
    <mergeCell ref="AP78:AR78"/>
    <mergeCell ref="AS78:AU78"/>
    <mergeCell ref="AM76:AO76"/>
    <mergeCell ref="AP76:AR76"/>
    <mergeCell ref="AS76:AU76"/>
    <mergeCell ref="AV76:AZ76"/>
    <mergeCell ref="A78:C78"/>
    <mergeCell ref="D78:H78"/>
    <mergeCell ref="I78:J78"/>
    <mergeCell ref="L78:U79"/>
    <mergeCell ref="V78:Y78"/>
    <mergeCell ref="AA78:AE78"/>
    <mergeCell ref="AV74:AZ74"/>
    <mergeCell ref="A76:C76"/>
    <mergeCell ref="D76:H76"/>
    <mergeCell ref="I76:J76"/>
    <mergeCell ref="L76:U77"/>
    <mergeCell ref="V76:Y76"/>
    <mergeCell ref="AA76:AE76"/>
    <mergeCell ref="AF76:AG76"/>
    <mergeCell ref="AH76:AI76"/>
    <mergeCell ref="AJ76:AL76"/>
    <mergeCell ref="AF74:AG74"/>
    <mergeCell ref="AH74:AI74"/>
    <mergeCell ref="AJ74:AL74"/>
    <mergeCell ref="AM74:AO74"/>
    <mergeCell ref="AP74:AR74"/>
    <mergeCell ref="AS74:AU74"/>
    <mergeCell ref="AM72:AO72"/>
    <mergeCell ref="AP72:AR72"/>
    <mergeCell ref="AS72:AU72"/>
    <mergeCell ref="AV72:AZ72"/>
    <mergeCell ref="A74:C74"/>
    <mergeCell ref="D74:H74"/>
    <mergeCell ref="I74:J74"/>
    <mergeCell ref="L74:U75"/>
    <mergeCell ref="V74:Y74"/>
    <mergeCell ref="AA74:AE74"/>
    <mergeCell ref="AV71:AZ71"/>
    <mergeCell ref="A72:C72"/>
    <mergeCell ref="D72:H72"/>
    <mergeCell ref="I72:J72"/>
    <mergeCell ref="L72:U73"/>
    <mergeCell ref="V72:Y72"/>
    <mergeCell ref="AA72:AE72"/>
    <mergeCell ref="AF72:AG72"/>
    <mergeCell ref="AH72:AI72"/>
    <mergeCell ref="AJ72:AL72"/>
    <mergeCell ref="AF71:AG71"/>
    <mergeCell ref="AH71:AI71"/>
    <mergeCell ref="AJ71:AL71"/>
    <mergeCell ref="AM71:AO71"/>
    <mergeCell ref="AP71:AR71"/>
    <mergeCell ref="AS71:AU71"/>
    <mergeCell ref="AM70:AO70"/>
    <mergeCell ref="AP70:AR70"/>
    <mergeCell ref="AS70:AU70"/>
    <mergeCell ref="AV70:AZ70"/>
    <mergeCell ref="A71:C71"/>
    <mergeCell ref="D71:H71"/>
    <mergeCell ref="I71:J71"/>
    <mergeCell ref="L71:U71"/>
    <mergeCell ref="V71:Y71"/>
    <mergeCell ref="AA71:AE71"/>
    <mergeCell ref="AV69:AZ69"/>
    <mergeCell ref="A70:C70"/>
    <mergeCell ref="D70:H70"/>
    <mergeCell ref="I70:J70"/>
    <mergeCell ref="L70:U70"/>
    <mergeCell ref="V70:Y70"/>
    <mergeCell ref="AA70:AE70"/>
    <mergeCell ref="AF70:AG70"/>
    <mergeCell ref="AH70:AI70"/>
    <mergeCell ref="AJ70:AL70"/>
    <mergeCell ref="AF69:AG69"/>
    <mergeCell ref="AH69:AI69"/>
    <mergeCell ref="AJ69:AL69"/>
    <mergeCell ref="AM69:AO69"/>
    <mergeCell ref="AP69:AR69"/>
    <mergeCell ref="AS69:AU69"/>
    <mergeCell ref="AM68:AO68"/>
    <mergeCell ref="AP68:AR68"/>
    <mergeCell ref="AS68:AU68"/>
    <mergeCell ref="AV68:AZ68"/>
    <mergeCell ref="A69:C69"/>
    <mergeCell ref="D69:H69"/>
    <mergeCell ref="I69:J69"/>
    <mergeCell ref="L69:U69"/>
    <mergeCell ref="V69:Y69"/>
    <mergeCell ref="AA69:AE69"/>
    <mergeCell ref="AV67:AZ67"/>
    <mergeCell ref="A68:C68"/>
    <mergeCell ref="D68:H68"/>
    <mergeCell ref="I68:J68"/>
    <mergeCell ref="L68:U68"/>
    <mergeCell ref="V68:Y68"/>
    <mergeCell ref="AA68:AE68"/>
    <mergeCell ref="AF68:AG68"/>
    <mergeCell ref="AH68:AI68"/>
    <mergeCell ref="AJ68:AL68"/>
    <mergeCell ref="AF67:AG67"/>
    <mergeCell ref="AH67:AI67"/>
    <mergeCell ref="AJ67:AL67"/>
    <mergeCell ref="AM67:AO67"/>
    <mergeCell ref="AP67:AR67"/>
    <mergeCell ref="AS67:AU67"/>
    <mergeCell ref="AM66:AO66"/>
    <mergeCell ref="AP66:AR66"/>
    <mergeCell ref="AS66:AU66"/>
    <mergeCell ref="AV66:AZ66"/>
    <mergeCell ref="A67:C67"/>
    <mergeCell ref="D67:H67"/>
    <mergeCell ref="I67:J67"/>
    <mergeCell ref="L67:U67"/>
    <mergeCell ref="V67:Y67"/>
    <mergeCell ref="AA67:AE67"/>
    <mergeCell ref="AV64:AZ64"/>
    <mergeCell ref="A66:C66"/>
    <mergeCell ref="D66:H66"/>
    <mergeCell ref="I66:J66"/>
    <mergeCell ref="L66:U66"/>
    <mergeCell ref="V66:Y66"/>
    <mergeCell ref="AA66:AE66"/>
    <mergeCell ref="AF66:AG66"/>
    <mergeCell ref="AH66:AI66"/>
    <mergeCell ref="AJ66:AL66"/>
    <mergeCell ref="AF64:AG64"/>
    <mergeCell ref="AH64:AI64"/>
    <mergeCell ref="AJ64:AL64"/>
    <mergeCell ref="AM64:AO64"/>
    <mergeCell ref="AP64:AR64"/>
    <mergeCell ref="AS64:AU64"/>
    <mergeCell ref="AM63:AO63"/>
    <mergeCell ref="AP63:AR63"/>
    <mergeCell ref="AS63:AU63"/>
    <mergeCell ref="AV63:AZ63"/>
    <mergeCell ref="A64:C64"/>
    <mergeCell ref="D64:H64"/>
    <mergeCell ref="I64:J64"/>
    <mergeCell ref="L64:U65"/>
    <mergeCell ref="V64:Y64"/>
    <mergeCell ref="AA64:AE64"/>
    <mergeCell ref="AV61:AZ61"/>
    <mergeCell ref="A63:C63"/>
    <mergeCell ref="D63:H63"/>
    <mergeCell ref="I63:J63"/>
    <mergeCell ref="L63:U63"/>
    <mergeCell ref="V63:Y63"/>
    <mergeCell ref="AA63:AE63"/>
    <mergeCell ref="AF63:AG63"/>
    <mergeCell ref="AH63:AI63"/>
    <mergeCell ref="AJ63:AL63"/>
    <mergeCell ref="AF61:AG61"/>
    <mergeCell ref="AH61:AI61"/>
    <mergeCell ref="AJ61:AL61"/>
    <mergeCell ref="AM61:AO61"/>
    <mergeCell ref="AP61:AR61"/>
    <mergeCell ref="AS61:AU61"/>
    <mergeCell ref="AM60:AO60"/>
    <mergeCell ref="AP60:AR60"/>
    <mergeCell ref="AS60:AU60"/>
    <mergeCell ref="AV60:AZ60"/>
    <mergeCell ref="A61:C61"/>
    <mergeCell ref="D61:H61"/>
    <mergeCell ref="I61:J61"/>
    <mergeCell ref="L61:U62"/>
    <mergeCell ref="V61:Y61"/>
    <mergeCell ref="AA61:AE61"/>
    <mergeCell ref="AV59:AZ59"/>
    <mergeCell ref="A60:C60"/>
    <mergeCell ref="D60:H60"/>
    <mergeCell ref="I60:J60"/>
    <mergeCell ref="L60:U60"/>
    <mergeCell ref="V60:Y60"/>
    <mergeCell ref="AA60:AE60"/>
    <mergeCell ref="AF60:AG60"/>
    <mergeCell ref="AH60:AI60"/>
    <mergeCell ref="AJ60:AL60"/>
    <mergeCell ref="AF59:AG59"/>
    <mergeCell ref="AH59:AI59"/>
    <mergeCell ref="AJ59:AL59"/>
    <mergeCell ref="AM59:AO59"/>
    <mergeCell ref="AP59:AR59"/>
    <mergeCell ref="AS59:AU59"/>
    <mergeCell ref="AM58:AO58"/>
    <mergeCell ref="AP58:AR58"/>
    <mergeCell ref="AS58:AU58"/>
    <mergeCell ref="AV58:AZ58"/>
    <mergeCell ref="A59:C59"/>
    <mergeCell ref="D59:H59"/>
    <mergeCell ref="I59:J59"/>
    <mergeCell ref="L59:U59"/>
    <mergeCell ref="V59:Y59"/>
    <mergeCell ref="AA59:AE59"/>
    <mergeCell ref="AV57:AZ57"/>
    <mergeCell ref="A58:C58"/>
    <mergeCell ref="D58:H58"/>
    <mergeCell ref="I58:J58"/>
    <mergeCell ref="L58:U58"/>
    <mergeCell ref="V58:Y58"/>
    <mergeCell ref="AA58:AE58"/>
    <mergeCell ref="AF58:AG58"/>
    <mergeCell ref="AH58:AI58"/>
    <mergeCell ref="AJ58:AL58"/>
    <mergeCell ref="AF57:AG57"/>
    <mergeCell ref="AH57:AI57"/>
    <mergeCell ref="AJ57:AL57"/>
    <mergeCell ref="AM57:AO57"/>
    <mergeCell ref="AP57:AR57"/>
    <mergeCell ref="AS57:AU57"/>
    <mergeCell ref="A57:C57"/>
    <mergeCell ref="D57:H57"/>
    <mergeCell ref="I57:J57"/>
    <mergeCell ref="L57:U57"/>
    <mergeCell ref="V57:Y57"/>
    <mergeCell ref="AA57:AE57"/>
    <mergeCell ref="AM55:AO55"/>
    <mergeCell ref="AP55:AR55"/>
    <mergeCell ref="AS55:AU55"/>
    <mergeCell ref="AV55:AZ55"/>
    <mergeCell ref="G56:I56"/>
    <mergeCell ref="L56:AB56"/>
    <mergeCell ref="AM54:AO54"/>
    <mergeCell ref="AP54:AR54"/>
    <mergeCell ref="AS54:AU54"/>
    <mergeCell ref="AV54:AZ54"/>
    <mergeCell ref="K55:S55"/>
    <mergeCell ref="V55:Y55"/>
    <mergeCell ref="AA55:AE55"/>
    <mergeCell ref="AF55:AG55"/>
    <mergeCell ref="AH55:AI55"/>
    <mergeCell ref="AJ55:AL55"/>
    <mergeCell ref="AV53:AZ53"/>
    <mergeCell ref="A54:C54"/>
    <mergeCell ref="D54:H54"/>
    <mergeCell ref="I54:J54"/>
    <mergeCell ref="L54:U54"/>
    <mergeCell ref="V54:Y54"/>
    <mergeCell ref="AA54:AE54"/>
    <mergeCell ref="AF54:AG54"/>
    <mergeCell ref="AH54:AI54"/>
    <mergeCell ref="AJ54:AL54"/>
    <mergeCell ref="AF53:AG53"/>
    <mergeCell ref="AH53:AI53"/>
    <mergeCell ref="AJ53:AL53"/>
    <mergeCell ref="AM53:AO53"/>
    <mergeCell ref="AP53:AR53"/>
    <mergeCell ref="AS53:AU53"/>
    <mergeCell ref="AM52:AO52"/>
    <mergeCell ref="AP52:AR52"/>
    <mergeCell ref="AS52:AU52"/>
    <mergeCell ref="AV52:AZ52"/>
    <mergeCell ref="A53:C53"/>
    <mergeCell ref="D53:H53"/>
    <mergeCell ref="I53:J53"/>
    <mergeCell ref="L53:U53"/>
    <mergeCell ref="V53:Y53"/>
    <mergeCell ref="AA53:AE53"/>
    <mergeCell ref="AV50:AZ50"/>
    <mergeCell ref="A52:C52"/>
    <mergeCell ref="D52:H52"/>
    <mergeCell ref="I52:J52"/>
    <mergeCell ref="L52:U52"/>
    <mergeCell ref="V52:Y52"/>
    <mergeCell ref="AA52:AE52"/>
    <mergeCell ref="AF52:AG52"/>
    <mergeCell ref="AH52:AI52"/>
    <mergeCell ref="AJ52:AL52"/>
    <mergeCell ref="AF50:AG50"/>
    <mergeCell ref="AH50:AI50"/>
    <mergeCell ref="AJ50:AL50"/>
    <mergeCell ref="AM50:AO50"/>
    <mergeCell ref="AP50:AR50"/>
    <mergeCell ref="AS50:AU50"/>
    <mergeCell ref="AM48:AO48"/>
    <mergeCell ref="AP48:AR48"/>
    <mergeCell ref="AS48:AU48"/>
    <mergeCell ref="AV48:AZ48"/>
    <mergeCell ref="A50:C50"/>
    <mergeCell ref="D50:H50"/>
    <mergeCell ref="I50:J50"/>
    <mergeCell ref="L50:U51"/>
    <mergeCell ref="V50:Y50"/>
    <mergeCell ref="AA50:AE50"/>
    <mergeCell ref="AV46:AZ46"/>
    <mergeCell ref="A48:C48"/>
    <mergeCell ref="D48:H48"/>
    <mergeCell ref="I48:J48"/>
    <mergeCell ref="L48:U49"/>
    <mergeCell ref="V48:Y48"/>
    <mergeCell ref="AA48:AE48"/>
    <mergeCell ref="AF48:AG48"/>
    <mergeCell ref="AH48:AI48"/>
    <mergeCell ref="AJ48:AL48"/>
    <mergeCell ref="AF46:AG46"/>
    <mergeCell ref="AH46:AI46"/>
    <mergeCell ref="AJ46:AL46"/>
    <mergeCell ref="AM46:AO46"/>
    <mergeCell ref="AP46:AR46"/>
    <mergeCell ref="AS46:AU46"/>
    <mergeCell ref="AM45:AO45"/>
    <mergeCell ref="AP45:AR45"/>
    <mergeCell ref="AS45:AU45"/>
    <mergeCell ref="AV45:AZ45"/>
    <mergeCell ref="A46:C46"/>
    <mergeCell ref="D46:H46"/>
    <mergeCell ref="I46:J46"/>
    <mergeCell ref="L46:U47"/>
    <mergeCell ref="V46:Y46"/>
    <mergeCell ref="AA46:AE46"/>
    <mergeCell ref="AV44:AZ44"/>
    <mergeCell ref="A45:C45"/>
    <mergeCell ref="D45:H45"/>
    <mergeCell ref="I45:J45"/>
    <mergeCell ref="L45:U45"/>
    <mergeCell ref="V45:Y45"/>
    <mergeCell ref="AA45:AE45"/>
    <mergeCell ref="AF45:AG45"/>
    <mergeCell ref="AH45:AI45"/>
    <mergeCell ref="AJ45:AL45"/>
    <mergeCell ref="AF44:AG44"/>
    <mergeCell ref="AH44:AI44"/>
    <mergeCell ref="AJ44:AL44"/>
    <mergeCell ref="AM44:AO44"/>
    <mergeCell ref="AP44:AR44"/>
    <mergeCell ref="AS44:AU44"/>
    <mergeCell ref="A44:C44"/>
    <mergeCell ref="D44:H44"/>
    <mergeCell ref="I44:J44"/>
    <mergeCell ref="L44:U44"/>
    <mergeCell ref="V44:Y44"/>
    <mergeCell ref="AA44:AE44"/>
    <mergeCell ref="AJ42:AL42"/>
    <mergeCell ref="AM42:AO42"/>
    <mergeCell ref="AP42:AR42"/>
    <mergeCell ref="AS42:AU42"/>
    <mergeCell ref="AV42:AZ42"/>
    <mergeCell ref="G43:I43"/>
    <mergeCell ref="L43:AB43"/>
    <mergeCell ref="AM41:AO41"/>
    <mergeCell ref="AP41:AR41"/>
    <mergeCell ref="AS41:AU41"/>
    <mergeCell ref="AV41:AZ41"/>
    <mergeCell ref="C42:O42"/>
    <mergeCell ref="Q42:R42"/>
    <mergeCell ref="V42:Y42"/>
    <mergeCell ref="AA42:AE42"/>
    <mergeCell ref="AF42:AG42"/>
    <mergeCell ref="AH42:AI42"/>
    <mergeCell ref="AM40:AO40"/>
    <mergeCell ref="AP40:AR40"/>
    <mergeCell ref="AS40:AU40"/>
    <mergeCell ref="AV40:AZ40"/>
    <mergeCell ref="K41:S41"/>
    <mergeCell ref="V41:Y41"/>
    <mergeCell ref="AA41:AE41"/>
    <mergeCell ref="AF41:AG41"/>
    <mergeCell ref="AH41:AI41"/>
    <mergeCell ref="AJ41:AL41"/>
    <mergeCell ref="AM39:AO39"/>
    <mergeCell ref="AP39:AR39"/>
    <mergeCell ref="AS39:AU39"/>
    <mergeCell ref="AV39:AZ39"/>
    <mergeCell ref="K40:S40"/>
    <mergeCell ref="V40:Y40"/>
    <mergeCell ref="AA40:AE40"/>
    <mergeCell ref="AF40:AG40"/>
    <mergeCell ref="AH40:AI40"/>
    <mergeCell ref="AJ40:AL40"/>
    <mergeCell ref="AV38:AZ38"/>
    <mergeCell ref="A39:C39"/>
    <mergeCell ref="D39:H39"/>
    <mergeCell ref="I39:J39"/>
    <mergeCell ref="L39:U39"/>
    <mergeCell ref="V39:Y39"/>
    <mergeCell ref="AA39:AE39"/>
    <mergeCell ref="AF39:AG39"/>
    <mergeCell ref="AH39:AI39"/>
    <mergeCell ref="AJ39:AL39"/>
    <mergeCell ref="AF38:AG38"/>
    <mergeCell ref="AH38:AI38"/>
    <mergeCell ref="AJ38:AL38"/>
    <mergeCell ref="AM38:AO38"/>
    <mergeCell ref="AP38:AR38"/>
    <mergeCell ref="AS38:AU38"/>
    <mergeCell ref="AM37:AO37"/>
    <mergeCell ref="AP37:AR37"/>
    <mergeCell ref="AS37:AU37"/>
    <mergeCell ref="AV37:AZ37"/>
    <mergeCell ref="A38:C38"/>
    <mergeCell ref="D38:H38"/>
    <mergeCell ref="I38:J38"/>
    <mergeCell ref="L38:U38"/>
    <mergeCell ref="V38:Y38"/>
    <mergeCell ref="AA38:AE38"/>
    <mergeCell ref="AV35:AZ35"/>
    <mergeCell ref="A37:C37"/>
    <mergeCell ref="D37:H37"/>
    <mergeCell ref="I37:J37"/>
    <mergeCell ref="L37:U37"/>
    <mergeCell ref="V37:Y37"/>
    <mergeCell ref="AA37:AE37"/>
    <mergeCell ref="AF37:AG37"/>
    <mergeCell ref="AH37:AI37"/>
    <mergeCell ref="AJ37:AL37"/>
    <mergeCell ref="AF35:AG35"/>
    <mergeCell ref="AH35:AI35"/>
    <mergeCell ref="AJ35:AL35"/>
    <mergeCell ref="AM35:AO35"/>
    <mergeCell ref="AP35:AR35"/>
    <mergeCell ref="AS35:AU35"/>
    <mergeCell ref="AM33:AO33"/>
    <mergeCell ref="AP33:AR33"/>
    <mergeCell ref="AS33:AU33"/>
    <mergeCell ref="AV33:AZ33"/>
    <mergeCell ref="A35:C35"/>
    <mergeCell ref="D35:H35"/>
    <mergeCell ref="I35:J35"/>
    <mergeCell ref="L35:U36"/>
    <mergeCell ref="V35:Y35"/>
    <mergeCell ref="AA35:AE35"/>
    <mergeCell ref="AV31:AZ31"/>
    <mergeCell ref="A33:C33"/>
    <mergeCell ref="D33:H33"/>
    <mergeCell ref="I33:J33"/>
    <mergeCell ref="L33:U34"/>
    <mergeCell ref="V33:Y33"/>
    <mergeCell ref="AA33:AE33"/>
    <mergeCell ref="AF33:AG33"/>
    <mergeCell ref="AH33:AI33"/>
    <mergeCell ref="AJ33:AL33"/>
    <mergeCell ref="AF31:AG31"/>
    <mergeCell ref="AH31:AI31"/>
    <mergeCell ref="AJ31:AL31"/>
    <mergeCell ref="AM31:AO31"/>
    <mergeCell ref="AP31:AR31"/>
    <mergeCell ref="AS31:AU31"/>
    <mergeCell ref="AM30:AO30"/>
    <mergeCell ref="AP30:AR30"/>
    <mergeCell ref="AS30:AU30"/>
    <mergeCell ref="AV30:AZ30"/>
    <mergeCell ref="A31:C31"/>
    <mergeCell ref="D31:H31"/>
    <mergeCell ref="I31:J31"/>
    <mergeCell ref="L31:U32"/>
    <mergeCell ref="V31:Y31"/>
    <mergeCell ref="AA31:AE31"/>
    <mergeCell ref="AV29:AZ29"/>
    <mergeCell ref="A30:C30"/>
    <mergeCell ref="D30:H30"/>
    <mergeCell ref="I30:J30"/>
    <mergeCell ref="L30:U30"/>
    <mergeCell ref="V30:Y30"/>
    <mergeCell ref="AA30:AE30"/>
    <mergeCell ref="AF30:AG30"/>
    <mergeCell ref="AH30:AI30"/>
    <mergeCell ref="AJ30:AL30"/>
    <mergeCell ref="AF29:AG29"/>
    <mergeCell ref="AH29:AI29"/>
    <mergeCell ref="AJ29:AL29"/>
    <mergeCell ref="AM29:AO29"/>
    <mergeCell ref="AP29:AR29"/>
    <mergeCell ref="AS29:AU29"/>
    <mergeCell ref="A29:C29"/>
    <mergeCell ref="D29:H29"/>
    <mergeCell ref="I29:J29"/>
    <mergeCell ref="L29:U29"/>
    <mergeCell ref="V29:Y29"/>
    <mergeCell ref="AA29:AE29"/>
    <mergeCell ref="AJ27:AL27"/>
    <mergeCell ref="AM27:AO27"/>
    <mergeCell ref="AP27:AR27"/>
    <mergeCell ref="AS27:AU27"/>
    <mergeCell ref="AV27:AZ27"/>
    <mergeCell ref="G28:I28"/>
    <mergeCell ref="L28:AB28"/>
    <mergeCell ref="E25:G25"/>
    <mergeCell ref="I25:AH25"/>
    <mergeCell ref="H26:I26"/>
    <mergeCell ref="K26:AH26"/>
    <mergeCell ref="C27:O27"/>
    <mergeCell ref="Q27:R27"/>
    <mergeCell ref="V27:Y27"/>
    <mergeCell ref="AA27:AE27"/>
    <mergeCell ref="AF27:AG27"/>
    <mergeCell ref="AH27:AI27"/>
    <mergeCell ref="A22:B22"/>
    <mergeCell ref="D22:AH22"/>
    <mergeCell ref="B23:D23"/>
    <mergeCell ref="E23:AH23"/>
    <mergeCell ref="D24:F24"/>
    <mergeCell ref="H24:AH24"/>
    <mergeCell ref="AT15:AU17"/>
    <mergeCell ref="AW15:AY17"/>
    <mergeCell ref="A17:B18"/>
    <mergeCell ref="C17:F18"/>
    <mergeCell ref="H17:I18"/>
    <mergeCell ref="A20:G20"/>
    <mergeCell ref="H20:U21"/>
    <mergeCell ref="W20:AO21"/>
    <mergeCell ref="AB15:AC16"/>
    <mergeCell ref="AE15:AF17"/>
    <mergeCell ref="AH15:AI16"/>
    <mergeCell ref="AK15:AK16"/>
    <mergeCell ref="AN15:AN16"/>
    <mergeCell ref="AP15:AR17"/>
    <mergeCell ref="D10:AP10"/>
    <mergeCell ref="A12:H12"/>
    <mergeCell ref="I12:N12"/>
    <mergeCell ref="A14:B15"/>
    <mergeCell ref="C14:E15"/>
    <mergeCell ref="F14:H15"/>
    <mergeCell ref="I14:L15"/>
    <mergeCell ref="N15:Q16"/>
    <mergeCell ref="X15:X16"/>
    <mergeCell ref="Z15:AA16"/>
    <mergeCell ref="D7:AP7"/>
    <mergeCell ref="AR7:AT7"/>
    <mergeCell ref="AU7:AX7"/>
    <mergeCell ref="D8:AP8"/>
    <mergeCell ref="AR8:AT8"/>
    <mergeCell ref="AU8:AZ8"/>
    <mergeCell ref="D2:AP2"/>
    <mergeCell ref="D3:AP4"/>
    <mergeCell ref="AR4:AT5"/>
    <mergeCell ref="AU4:AU5"/>
    <mergeCell ref="AW4:AW5"/>
    <mergeCell ref="AX4:AX5"/>
    <mergeCell ref="D5:AP6"/>
    <mergeCell ref="AR6:AT6"/>
    <mergeCell ref="AU6:AX6"/>
  </mergeCells>
  <pageMargins left="0.25" right="0.25" top="0.25" bottom="0.25" header="0" footer="0"/>
  <pageSetup paperSize="0" fitToWidth="0" fitToHeight="0" orientation="landscape" horizontalDpi="0" verticalDpi="0" copies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E1E13F-47F2-49E8-85D3-B42CC4362591}">
  <dimension ref="A1:R97"/>
  <sheetViews>
    <sheetView view="pageBreakPreview" zoomScale="70" zoomScaleNormal="115" zoomScaleSheetLayoutView="70" workbookViewId="0">
      <selection activeCell="C81" sqref="C81"/>
    </sheetView>
  </sheetViews>
  <sheetFormatPr baseColWidth="10" defaultRowHeight="15" x14ac:dyDescent="0.25"/>
  <cols>
    <col min="1" max="1" width="11.5703125" bestFit="1" customWidth="1"/>
    <col min="2" max="2" width="27.85546875" bestFit="1" customWidth="1"/>
    <col min="3" max="3" width="14.42578125" customWidth="1"/>
    <col min="4" max="4" width="14.42578125" hidden="1" customWidth="1"/>
    <col min="5" max="9" width="14.42578125" customWidth="1"/>
    <col min="10" max="10" width="9" style="12" bestFit="1" customWidth="1"/>
  </cols>
  <sheetData>
    <row r="1" spans="1:18" s="3" customFormat="1" ht="21" customHeight="1" x14ac:dyDescent="0.2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1"/>
      <c r="L1" s="1"/>
      <c r="M1" s="1"/>
      <c r="N1" s="1"/>
      <c r="O1" s="1"/>
      <c r="P1" s="1"/>
      <c r="Q1" s="1"/>
      <c r="R1" s="2"/>
    </row>
    <row r="2" spans="1:18" s="3" customFormat="1" ht="18.75" customHeight="1" x14ac:dyDescent="0.3">
      <c r="A2" s="38" t="s">
        <v>1</v>
      </c>
      <c r="B2" s="38"/>
      <c r="C2" s="38"/>
      <c r="D2" s="38"/>
      <c r="E2" s="38"/>
      <c r="F2" s="38"/>
      <c r="G2" s="38"/>
      <c r="H2" s="38"/>
      <c r="I2" s="38"/>
      <c r="J2" s="38"/>
      <c r="K2" s="5"/>
      <c r="L2" s="5"/>
      <c r="M2" s="5"/>
      <c r="N2" s="5"/>
      <c r="O2" s="5"/>
      <c r="P2" s="5"/>
      <c r="Q2" s="5"/>
      <c r="R2" s="2"/>
    </row>
    <row r="3" spans="1:18" s="3" customFormat="1" ht="18.75" customHeight="1" x14ac:dyDescent="0.3">
      <c r="A3" s="38" t="s">
        <v>2</v>
      </c>
      <c r="B3" s="38"/>
      <c r="C3" s="38"/>
      <c r="D3" s="38"/>
      <c r="E3" s="38"/>
      <c r="F3" s="38"/>
      <c r="G3" s="38"/>
      <c r="H3" s="38"/>
      <c r="I3" s="38"/>
      <c r="J3" s="38"/>
      <c r="K3" s="5"/>
      <c r="L3" s="5"/>
      <c r="M3" s="5"/>
      <c r="N3" s="5"/>
      <c r="O3" s="5"/>
      <c r="P3" s="5"/>
      <c r="Q3" s="5"/>
      <c r="R3" s="2"/>
    </row>
    <row r="4" spans="1:18" s="3" customFormat="1" ht="15.75" customHeight="1" x14ac:dyDescent="0.3">
      <c r="A4" s="38"/>
      <c r="B4" s="38"/>
      <c r="C4" s="38"/>
      <c r="D4" s="38"/>
      <c r="E4" s="38"/>
      <c r="F4" s="38"/>
      <c r="G4" s="38"/>
      <c r="H4" s="38"/>
      <c r="I4" s="18"/>
      <c r="J4" s="4"/>
      <c r="K4" s="5"/>
      <c r="L4" s="5"/>
      <c r="M4" s="5"/>
      <c r="N4" s="5"/>
      <c r="O4" s="5"/>
      <c r="P4" s="5"/>
      <c r="Q4" s="5"/>
      <c r="R4" s="2"/>
    </row>
    <row r="5" spans="1:18" ht="15.75" customHeight="1" x14ac:dyDescent="0.3">
      <c r="A5" s="6"/>
      <c r="B5" s="6"/>
      <c r="C5" s="6"/>
      <c r="D5" s="6"/>
      <c r="E5" s="6"/>
      <c r="F5" s="6"/>
      <c r="G5" s="6"/>
      <c r="H5" s="6"/>
      <c r="I5" s="6"/>
      <c r="J5" s="7"/>
    </row>
    <row r="6" spans="1:18" s="8" customFormat="1" ht="42" customHeight="1" x14ac:dyDescent="0.25">
      <c r="A6" s="39" t="s">
        <v>3</v>
      </c>
      <c r="B6" s="39" t="s">
        <v>4</v>
      </c>
      <c r="C6" s="39" t="s">
        <v>105</v>
      </c>
      <c r="D6" s="33" t="s">
        <v>106</v>
      </c>
      <c r="E6" s="35" t="s">
        <v>107</v>
      </c>
      <c r="F6" s="36"/>
      <c r="G6" s="37"/>
      <c r="H6" s="19" t="s">
        <v>108</v>
      </c>
      <c r="I6" s="33" t="s">
        <v>109</v>
      </c>
      <c r="J6" s="26" t="s">
        <v>5</v>
      </c>
    </row>
    <row r="7" spans="1:18" s="8" customFormat="1" ht="15.75" customHeight="1" x14ac:dyDescent="0.25">
      <c r="A7" s="39"/>
      <c r="B7" s="39"/>
      <c r="C7" s="39"/>
      <c r="D7" s="34"/>
      <c r="E7" s="19" t="s">
        <v>6</v>
      </c>
      <c r="F7" s="19" t="s">
        <v>7</v>
      </c>
      <c r="G7" s="19" t="s">
        <v>8</v>
      </c>
      <c r="H7" s="19" t="s">
        <v>9</v>
      </c>
      <c r="I7" s="34"/>
      <c r="J7" s="27"/>
    </row>
    <row r="8" spans="1:18" x14ac:dyDescent="0.25">
      <c r="A8" s="28" t="s">
        <v>10</v>
      </c>
      <c r="B8" s="30" t="s">
        <v>11</v>
      </c>
      <c r="C8" s="23">
        <v>66468</v>
      </c>
      <c r="D8" s="24"/>
      <c r="E8" s="23" t="s">
        <v>12</v>
      </c>
      <c r="F8" s="23" t="s">
        <v>12</v>
      </c>
      <c r="G8" s="23" t="s">
        <v>12</v>
      </c>
      <c r="H8" s="23">
        <f>5539*4</f>
        <v>22156</v>
      </c>
      <c r="I8" s="24">
        <f>H8</f>
        <v>22156</v>
      </c>
      <c r="J8" s="31">
        <f>I8/C8</f>
        <v>0.33333333333333331</v>
      </c>
    </row>
    <row r="9" spans="1:18" x14ac:dyDescent="0.25">
      <c r="A9" s="29"/>
      <c r="B9" s="30"/>
      <c r="C9" s="23"/>
      <c r="D9" s="25"/>
      <c r="E9" s="23"/>
      <c r="F9" s="23"/>
      <c r="G9" s="23"/>
      <c r="H9" s="23"/>
      <c r="I9" s="25"/>
      <c r="J9" s="32"/>
    </row>
    <row r="10" spans="1:18" x14ac:dyDescent="0.25">
      <c r="A10" s="15" t="s">
        <v>13</v>
      </c>
      <c r="B10" s="17" t="s">
        <v>14</v>
      </c>
      <c r="C10" s="14">
        <v>222000</v>
      </c>
      <c r="D10" s="14"/>
      <c r="E10" s="14">
        <v>18500</v>
      </c>
      <c r="F10" s="14">
        <v>18500</v>
      </c>
      <c r="G10" s="14">
        <v>0</v>
      </c>
      <c r="H10" s="14">
        <v>37000</v>
      </c>
      <c r="I10" s="14">
        <f>SUM(E10:H10)</f>
        <v>74000</v>
      </c>
      <c r="J10" s="14">
        <f>I10/C10</f>
        <v>0.33333333333333331</v>
      </c>
    </row>
    <row r="11" spans="1:18" ht="25.5" x14ac:dyDescent="0.25">
      <c r="A11" s="15" t="s">
        <v>15</v>
      </c>
      <c r="B11" s="17" t="s">
        <v>16</v>
      </c>
      <c r="C11" s="14">
        <v>4500</v>
      </c>
      <c r="D11" s="14"/>
      <c r="E11" s="14">
        <v>0</v>
      </c>
      <c r="F11" s="14">
        <v>0</v>
      </c>
      <c r="G11" s="14">
        <v>0</v>
      </c>
      <c r="H11" s="14">
        <v>0</v>
      </c>
      <c r="I11" s="14">
        <f t="shared" ref="I11:I16" si="0">SUM(E11:H11)</f>
        <v>0</v>
      </c>
      <c r="J11" s="14">
        <f t="shared" ref="J11:J74" si="1">I11/C11</f>
        <v>0</v>
      </c>
    </row>
    <row r="12" spans="1:18" ht="25.5" x14ac:dyDescent="0.25">
      <c r="A12" s="15" t="s">
        <v>17</v>
      </c>
      <c r="B12" s="17" t="s">
        <v>18</v>
      </c>
      <c r="C12" s="14">
        <v>18000</v>
      </c>
      <c r="D12" s="14"/>
      <c r="E12" s="14">
        <v>250</v>
      </c>
      <c r="F12" s="14">
        <v>250</v>
      </c>
      <c r="G12" s="14" t="s">
        <v>12</v>
      </c>
      <c r="H12" s="14">
        <f>(1250*4)+500</f>
        <v>5500</v>
      </c>
      <c r="I12" s="14">
        <f t="shared" si="0"/>
        <v>6000</v>
      </c>
      <c r="J12" s="14">
        <f t="shared" si="1"/>
        <v>0.33333333333333331</v>
      </c>
    </row>
    <row r="13" spans="1:18" ht="25.5" x14ac:dyDescent="0.25">
      <c r="A13" s="15" t="s">
        <v>19</v>
      </c>
      <c r="B13" s="17" t="s">
        <v>20</v>
      </c>
      <c r="C13" s="14">
        <f>1344000+1560000</f>
        <v>2904000</v>
      </c>
      <c r="D13" s="14"/>
      <c r="E13" s="14">
        <v>354516.15</v>
      </c>
      <c r="F13" s="14" t="s">
        <v>12</v>
      </c>
      <c r="G13" s="14" t="s">
        <v>12</v>
      </c>
      <c r="H13" s="14">
        <v>1263613</v>
      </c>
      <c r="I13" s="14">
        <f t="shared" si="0"/>
        <v>1618129.15</v>
      </c>
      <c r="J13" s="14">
        <f t="shared" si="1"/>
        <v>0.55720700757575758</v>
      </c>
    </row>
    <row r="14" spans="1:18" x14ac:dyDescent="0.25">
      <c r="A14" s="15" t="s">
        <v>21</v>
      </c>
      <c r="B14" s="17" t="s">
        <v>22</v>
      </c>
      <c r="C14" s="14">
        <v>25414</v>
      </c>
      <c r="D14" s="14"/>
      <c r="E14" s="14">
        <v>6394.13</v>
      </c>
      <c r="F14" s="14">
        <v>0</v>
      </c>
      <c r="G14" s="14">
        <v>0</v>
      </c>
      <c r="H14" s="14">
        <v>0</v>
      </c>
      <c r="I14" s="14">
        <f t="shared" si="0"/>
        <v>6394.13</v>
      </c>
      <c r="J14" s="14">
        <f t="shared" si="1"/>
        <v>0.25159872511214293</v>
      </c>
    </row>
    <row r="15" spans="1:18" x14ac:dyDescent="0.25">
      <c r="A15" s="15" t="s">
        <v>23</v>
      </c>
      <c r="B15" s="17" t="s">
        <v>24</v>
      </c>
      <c r="C15" s="14">
        <v>25414</v>
      </c>
      <c r="D15" s="14"/>
      <c r="E15" s="14">
        <v>0</v>
      </c>
      <c r="F15" s="14">
        <v>5036.1099999999997</v>
      </c>
      <c r="G15" s="14">
        <v>0</v>
      </c>
      <c r="H15" s="14">
        <v>0</v>
      </c>
      <c r="I15" s="14">
        <f t="shared" si="0"/>
        <v>5036.1099999999997</v>
      </c>
      <c r="J15" s="14">
        <f t="shared" si="1"/>
        <v>0.1981628236405131</v>
      </c>
    </row>
    <row r="16" spans="1:18" x14ac:dyDescent="0.25">
      <c r="A16" s="15" t="s">
        <v>25</v>
      </c>
      <c r="B16" s="17" t="s">
        <v>26</v>
      </c>
      <c r="C16" s="14">
        <v>400</v>
      </c>
      <c r="D16" s="14"/>
      <c r="E16" s="14">
        <v>0</v>
      </c>
      <c r="F16" s="14"/>
      <c r="G16" s="14"/>
      <c r="H16" s="14"/>
      <c r="I16" s="14">
        <f t="shared" si="0"/>
        <v>0</v>
      </c>
      <c r="J16" s="14">
        <f t="shared" si="1"/>
        <v>0</v>
      </c>
    </row>
    <row r="17" spans="1:10" s="10" customFormat="1" x14ac:dyDescent="0.25">
      <c r="A17" s="21" t="s">
        <v>27</v>
      </c>
      <c r="B17" s="22"/>
      <c r="C17" s="9">
        <f>SUM(C8:C16)</f>
        <v>3266196</v>
      </c>
      <c r="D17" s="9"/>
      <c r="E17" s="9">
        <f>SUM(E8:E16)</f>
        <v>379660.28</v>
      </c>
      <c r="F17" s="9">
        <f t="shared" ref="F17:H17" si="2">SUM(F8:F16)</f>
        <v>23786.11</v>
      </c>
      <c r="G17" s="9">
        <f t="shared" si="2"/>
        <v>0</v>
      </c>
      <c r="H17" s="9">
        <f t="shared" si="2"/>
        <v>1328269</v>
      </c>
      <c r="I17" s="9">
        <f>SUM(I8:I16)</f>
        <v>1731715.39</v>
      </c>
      <c r="J17" s="20">
        <f t="shared" si="1"/>
        <v>0.5301933472455419</v>
      </c>
    </row>
    <row r="18" spans="1:10" x14ac:dyDescent="0.25">
      <c r="A18" s="16">
        <v>111</v>
      </c>
      <c r="B18" s="17" t="s">
        <v>28</v>
      </c>
      <c r="C18" s="14">
        <v>48000</v>
      </c>
      <c r="D18" s="14"/>
      <c r="E18" s="14">
        <v>2307.91</v>
      </c>
      <c r="F18" s="14">
        <v>2788.08</v>
      </c>
      <c r="G18" s="14">
        <v>3127.01</v>
      </c>
      <c r="H18" s="14">
        <v>3060.2</v>
      </c>
      <c r="I18" s="14">
        <f>SUM(E18:H18)</f>
        <v>11283.2</v>
      </c>
      <c r="J18" s="14">
        <f t="shared" si="1"/>
        <v>0.23506666666666667</v>
      </c>
    </row>
    <row r="19" spans="1:10" x14ac:dyDescent="0.25">
      <c r="A19" s="16">
        <v>112</v>
      </c>
      <c r="B19" s="17" t="s">
        <v>29</v>
      </c>
      <c r="C19" s="14">
        <v>36000</v>
      </c>
      <c r="D19" s="14"/>
      <c r="E19" s="14">
        <v>0</v>
      </c>
      <c r="F19" s="14">
        <v>8022.8</v>
      </c>
      <c r="G19" s="14">
        <v>4967.74</v>
      </c>
      <c r="H19" s="14">
        <v>1883.32</v>
      </c>
      <c r="I19" s="14">
        <f t="shared" ref="I19:I48" si="3">SUM(E19:H19)</f>
        <v>14873.86</v>
      </c>
      <c r="J19" s="14">
        <f t="shared" si="1"/>
        <v>0.41316277777777777</v>
      </c>
    </row>
    <row r="20" spans="1:10" x14ac:dyDescent="0.25">
      <c r="A20" s="13">
        <v>113</v>
      </c>
      <c r="B20" s="17" t="s">
        <v>30</v>
      </c>
      <c r="C20" s="14">
        <f>72000+36000</f>
        <v>108000</v>
      </c>
      <c r="D20" s="14"/>
      <c r="E20" s="14">
        <v>9732.2000000000007</v>
      </c>
      <c r="F20" s="14">
        <v>17100.7</v>
      </c>
      <c r="G20" s="14">
        <v>-2057.3000000000002</v>
      </c>
      <c r="H20" s="14">
        <v>8342.7000000000007</v>
      </c>
      <c r="I20" s="14">
        <f t="shared" si="3"/>
        <v>33118.300000000003</v>
      </c>
      <c r="J20" s="14">
        <f t="shared" si="1"/>
        <v>0.30665092592592597</v>
      </c>
    </row>
    <row r="21" spans="1:10" x14ac:dyDescent="0.25">
      <c r="A21" s="16">
        <v>114</v>
      </c>
      <c r="B21" s="17" t="s">
        <v>31</v>
      </c>
      <c r="C21" s="14">
        <v>27600</v>
      </c>
      <c r="D21" s="14"/>
      <c r="E21" s="14">
        <v>0</v>
      </c>
      <c r="F21" s="14">
        <v>0</v>
      </c>
      <c r="G21" s="14">
        <v>0</v>
      </c>
      <c r="H21" s="14">
        <v>0</v>
      </c>
      <c r="I21" s="14">
        <f t="shared" si="3"/>
        <v>0</v>
      </c>
      <c r="J21" s="14">
        <f t="shared" si="1"/>
        <v>0</v>
      </c>
    </row>
    <row r="22" spans="1:10" ht="25.5" x14ac:dyDescent="0.25">
      <c r="A22" s="16">
        <v>115</v>
      </c>
      <c r="B22" s="17" t="s">
        <v>32</v>
      </c>
      <c r="C22" s="14">
        <v>1200</v>
      </c>
      <c r="D22" s="14"/>
      <c r="E22" s="14">
        <v>0</v>
      </c>
      <c r="F22" s="14">
        <v>180</v>
      </c>
      <c r="G22" s="14">
        <v>0</v>
      </c>
      <c r="H22" s="14">
        <v>90</v>
      </c>
      <c r="I22" s="14">
        <f t="shared" si="3"/>
        <v>270</v>
      </c>
      <c r="J22" s="14">
        <f t="shared" si="1"/>
        <v>0.22500000000000001</v>
      </c>
    </row>
    <row r="23" spans="1:10" x14ac:dyDescent="0.25">
      <c r="A23" s="16">
        <v>121</v>
      </c>
      <c r="B23" s="17" t="s">
        <v>33</v>
      </c>
      <c r="C23" s="14">
        <v>12000</v>
      </c>
      <c r="D23" s="14"/>
      <c r="E23" s="14">
        <v>0</v>
      </c>
      <c r="F23" s="14">
        <v>0</v>
      </c>
      <c r="G23" s="14">
        <v>0</v>
      </c>
      <c r="H23" s="14">
        <v>0</v>
      </c>
      <c r="I23" s="14">
        <f t="shared" si="3"/>
        <v>0</v>
      </c>
      <c r="J23" s="14">
        <f t="shared" si="1"/>
        <v>0</v>
      </c>
    </row>
    <row r="24" spans="1:10" ht="25.5" x14ac:dyDescent="0.25">
      <c r="A24" s="16">
        <v>122</v>
      </c>
      <c r="B24" s="17" t="s">
        <v>34</v>
      </c>
      <c r="C24" s="14">
        <v>20000</v>
      </c>
      <c r="D24" s="14"/>
      <c r="E24" s="14" t="s">
        <v>12</v>
      </c>
      <c r="F24" s="14" t="s">
        <v>12</v>
      </c>
      <c r="G24" s="14">
        <v>14200</v>
      </c>
      <c r="H24" s="14" t="s">
        <v>12</v>
      </c>
      <c r="I24" s="14">
        <f t="shared" si="3"/>
        <v>14200</v>
      </c>
      <c r="J24" s="14">
        <f t="shared" si="1"/>
        <v>0.71</v>
      </c>
    </row>
    <row r="25" spans="1:10" x14ac:dyDescent="0.25">
      <c r="A25" s="13">
        <v>131</v>
      </c>
      <c r="B25" s="17" t="s">
        <v>35</v>
      </c>
      <c r="C25" s="14">
        <v>24000</v>
      </c>
      <c r="D25" s="14"/>
      <c r="E25" s="14"/>
      <c r="F25" s="14"/>
      <c r="G25" s="14"/>
      <c r="H25" s="14"/>
      <c r="I25" s="14">
        <f t="shared" si="3"/>
        <v>0</v>
      </c>
      <c r="J25" s="14">
        <f t="shared" si="1"/>
        <v>0</v>
      </c>
    </row>
    <row r="26" spans="1:10" x14ac:dyDescent="0.25">
      <c r="A26" s="13">
        <v>133</v>
      </c>
      <c r="B26" s="17" t="s">
        <v>36</v>
      </c>
      <c r="C26" s="14">
        <v>13440</v>
      </c>
      <c r="D26" s="14"/>
      <c r="E26" s="14"/>
      <c r="F26" s="14"/>
      <c r="G26" s="14"/>
      <c r="H26" s="14"/>
      <c r="I26" s="14">
        <f t="shared" si="3"/>
        <v>0</v>
      </c>
      <c r="J26" s="14">
        <f t="shared" si="1"/>
        <v>0</v>
      </c>
    </row>
    <row r="27" spans="1:10" x14ac:dyDescent="0.25">
      <c r="A27" s="13">
        <v>136</v>
      </c>
      <c r="B27" s="17" t="s">
        <v>37</v>
      </c>
      <c r="C27" s="14">
        <f>882000-252000</f>
        <v>630000</v>
      </c>
      <c r="D27" s="14"/>
      <c r="E27" s="14">
        <v>0</v>
      </c>
      <c r="F27" s="14">
        <v>0</v>
      </c>
      <c r="G27" s="14">
        <v>92424</v>
      </c>
      <c r="H27" s="14">
        <v>36501</v>
      </c>
      <c r="I27" s="14">
        <f t="shared" si="3"/>
        <v>128925</v>
      </c>
      <c r="J27" s="14">
        <f t="shared" si="1"/>
        <v>0.20464285714285715</v>
      </c>
    </row>
    <row r="28" spans="1:10" x14ac:dyDescent="0.25">
      <c r="A28" s="13">
        <v>141</v>
      </c>
      <c r="B28" s="17" t="s">
        <v>38</v>
      </c>
      <c r="C28" s="14">
        <f>20000+16000</f>
        <v>36000</v>
      </c>
      <c r="D28" s="14"/>
      <c r="E28" s="14">
        <v>0</v>
      </c>
      <c r="F28" s="14">
        <v>0</v>
      </c>
      <c r="G28" s="14">
        <v>0</v>
      </c>
      <c r="H28" s="14">
        <v>0</v>
      </c>
      <c r="I28" s="14">
        <f t="shared" si="3"/>
        <v>0</v>
      </c>
      <c r="J28" s="14">
        <f t="shared" si="1"/>
        <v>0</v>
      </c>
    </row>
    <row r="29" spans="1:10" x14ac:dyDescent="0.25">
      <c r="A29" s="13">
        <v>142</v>
      </c>
      <c r="B29" s="17" t="s">
        <v>39</v>
      </c>
      <c r="C29" s="14">
        <v>15000</v>
      </c>
      <c r="D29" s="14"/>
      <c r="E29" s="14">
        <v>0</v>
      </c>
      <c r="F29" s="14">
        <v>0</v>
      </c>
      <c r="G29" s="14">
        <v>0</v>
      </c>
      <c r="H29" s="14">
        <v>0</v>
      </c>
      <c r="I29" s="14">
        <f t="shared" si="3"/>
        <v>0</v>
      </c>
      <c r="J29" s="14">
        <f t="shared" si="1"/>
        <v>0</v>
      </c>
    </row>
    <row r="30" spans="1:10" x14ac:dyDescent="0.25">
      <c r="A30" s="13">
        <v>151</v>
      </c>
      <c r="B30" s="17" t="s">
        <v>40</v>
      </c>
      <c r="C30" s="14">
        <v>310464</v>
      </c>
      <c r="D30" s="14"/>
      <c r="E30" s="14">
        <v>0</v>
      </c>
      <c r="F30" s="14">
        <v>51744</v>
      </c>
      <c r="G30" s="14">
        <v>25872</v>
      </c>
      <c r="H30" s="14">
        <v>25872</v>
      </c>
      <c r="I30" s="14">
        <f t="shared" si="3"/>
        <v>103488</v>
      </c>
      <c r="J30" s="14">
        <f t="shared" si="1"/>
        <v>0.33333333333333331</v>
      </c>
    </row>
    <row r="31" spans="1:10" x14ac:dyDescent="0.25">
      <c r="A31" s="13">
        <v>158</v>
      </c>
      <c r="B31" s="17" t="s">
        <v>41</v>
      </c>
      <c r="C31" s="14">
        <v>72000</v>
      </c>
      <c r="D31" s="14"/>
      <c r="E31" s="14" t="s">
        <v>12</v>
      </c>
      <c r="F31" s="14" t="s">
        <v>12</v>
      </c>
      <c r="G31" s="14" t="s">
        <v>12</v>
      </c>
      <c r="H31" s="14" t="s">
        <v>12</v>
      </c>
      <c r="I31" s="14">
        <f t="shared" si="3"/>
        <v>0</v>
      </c>
      <c r="J31" s="14">
        <f t="shared" si="1"/>
        <v>0</v>
      </c>
    </row>
    <row r="32" spans="1:10" ht="25.5" x14ac:dyDescent="0.25">
      <c r="A32" s="13">
        <v>162</v>
      </c>
      <c r="B32" s="17" t="s">
        <v>42</v>
      </c>
      <c r="C32" s="14">
        <v>36000</v>
      </c>
      <c r="D32" s="14"/>
      <c r="E32" s="14">
        <v>0</v>
      </c>
      <c r="F32" s="14">
        <v>0</v>
      </c>
      <c r="G32" s="14">
        <v>0</v>
      </c>
      <c r="H32" s="14">
        <v>0</v>
      </c>
      <c r="I32" s="14">
        <f t="shared" si="3"/>
        <v>0</v>
      </c>
      <c r="J32" s="14">
        <f t="shared" si="1"/>
        <v>0</v>
      </c>
    </row>
    <row r="33" spans="1:10" ht="25.5" x14ac:dyDescent="0.25">
      <c r="A33" s="13">
        <v>165</v>
      </c>
      <c r="B33" s="17" t="s">
        <v>43</v>
      </c>
      <c r="C33" s="14">
        <v>105000</v>
      </c>
      <c r="D33" s="14"/>
      <c r="E33" s="14">
        <v>0</v>
      </c>
      <c r="F33" s="14">
        <v>0</v>
      </c>
      <c r="G33" s="14">
        <v>17085.52</v>
      </c>
      <c r="H33" s="14">
        <v>0</v>
      </c>
      <c r="I33" s="14">
        <f t="shared" si="3"/>
        <v>17085.52</v>
      </c>
      <c r="J33" s="14">
        <f t="shared" si="1"/>
        <v>0.16271923809523811</v>
      </c>
    </row>
    <row r="34" spans="1:10" ht="25.5" x14ac:dyDescent="0.25">
      <c r="A34" s="13">
        <v>166</v>
      </c>
      <c r="B34" s="17" t="s">
        <v>44</v>
      </c>
      <c r="C34" s="14">
        <v>21000</v>
      </c>
      <c r="D34" s="14"/>
      <c r="E34" s="14">
        <v>0</v>
      </c>
      <c r="F34" s="14">
        <v>0</v>
      </c>
      <c r="G34" s="14">
        <v>0</v>
      </c>
      <c r="H34" s="14">
        <v>0</v>
      </c>
      <c r="I34" s="14">
        <f t="shared" si="3"/>
        <v>0</v>
      </c>
      <c r="J34" s="14">
        <f t="shared" si="1"/>
        <v>0</v>
      </c>
    </row>
    <row r="35" spans="1:10" ht="25.5" x14ac:dyDescent="0.25">
      <c r="A35" s="13">
        <v>168</v>
      </c>
      <c r="B35" s="17" t="s">
        <v>45</v>
      </c>
      <c r="C35" s="14">
        <v>20000</v>
      </c>
      <c r="D35" s="14"/>
      <c r="E35" s="14" t="s">
        <v>12</v>
      </c>
      <c r="F35" s="14" t="s">
        <v>12</v>
      </c>
      <c r="G35" s="14" t="s">
        <v>12</v>
      </c>
      <c r="H35" s="14" t="s">
        <v>12</v>
      </c>
      <c r="I35" s="14">
        <f t="shared" si="3"/>
        <v>0</v>
      </c>
      <c r="J35" s="14">
        <f t="shared" si="1"/>
        <v>0</v>
      </c>
    </row>
    <row r="36" spans="1:10" ht="25.5" x14ac:dyDescent="0.25">
      <c r="A36" s="13">
        <v>169</v>
      </c>
      <c r="B36" s="17" t="s">
        <v>46</v>
      </c>
      <c r="C36" s="14">
        <v>25000</v>
      </c>
      <c r="D36" s="14"/>
      <c r="E36" s="14" t="s">
        <v>12</v>
      </c>
      <c r="F36" s="14" t="s">
        <v>12</v>
      </c>
      <c r="G36" s="14" t="s">
        <v>12</v>
      </c>
      <c r="H36" s="14" t="s">
        <v>12</v>
      </c>
      <c r="I36" s="14">
        <f t="shared" si="3"/>
        <v>0</v>
      </c>
      <c r="J36" s="14">
        <f t="shared" si="1"/>
        <v>0</v>
      </c>
    </row>
    <row r="37" spans="1:10" ht="25.5" x14ac:dyDescent="0.25">
      <c r="A37" s="13">
        <v>171</v>
      </c>
      <c r="B37" s="17" t="s">
        <v>47</v>
      </c>
      <c r="C37" s="14">
        <f>94000-50000</f>
        <v>44000</v>
      </c>
      <c r="D37" s="14"/>
      <c r="E37" s="14">
        <v>0</v>
      </c>
      <c r="F37" s="14">
        <v>0</v>
      </c>
      <c r="G37" s="14">
        <v>0</v>
      </c>
      <c r="H37" s="14">
        <v>0</v>
      </c>
      <c r="I37" s="14">
        <f t="shared" si="3"/>
        <v>0</v>
      </c>
      <c r="J37" s="14">
        <f t="shared" si="1"/>
        <v>0</v>
      </c>
    </row>
    <row r="38" spans="1:10" ht="25.5" x14ac:dyDescent="0.25">
      <c r="A38" s="13">
        <v>174</v>
      </c>
      <c r="B38" s="17" t="s">
        <v>48</v>
      </c>
      <c r="C38" s="14">
        <f>50000-25000</f>
        <v>25000</v>
      </c>
      <c r="D38" s="14"/>
      <c r="E38" s="14">
        <v>0</v>
      </c>
      <c r="F38" s="14">
        <v>0</v>
      </c>
      <c r="G38" s="14">
        <v>0</v>
      </c>
      <c r="H38" s="14">
        <v>0</v>
      </c>
      <c r="I38" s="14">
        <f t="shared" si="3"/>
        <v>0</v>
      </c>
      <c r="J38" s="14">
        <f t="shared" si="1"/>
        <v>0</v>
      </c>
    </row>
    <row r="39" spans="1:10" x14ac:dyDescent="0.25">
      <c r="A39" s="13">
        <v>183</v>
      </c>
      <c r="B39" s="17" t="s">
        <v>49</v>
      </c>
      <c r="C39" s="14">
        <v>0</v>
      </c>
      <c r="D39" s="14"/>
      <c r="E39" s="14" t="s">
        <v>12</v>
      </c>
      <c r="F39" s="14" t="s">
        <v>12</v>
      </c>
      <c r="G39" s="14" t="s">
        <v>12</v>
      </c>
      <c r="H39" s="14" t="s">
        <v>12</v>
      </c>
      <c r="I39" s="14">
        <f t="shared" si="3"/>
        <v>0</v>
      </c>
      <c r="J39" s="14" t="e">
        <f t="shared" si="1"/>
        <v>#DIV/0!</v>
      </c>
    </row>
    <row r="40" spans="1:10" ht="25.5" x14ac:dyDescent="0.25">
      <c r="A40" s="13">
        <v>184</v>
      </c>
      <c r="B40" s="17" t="s">
        <v>50</v>
      </c>
      <c r="C40" s="14">
        <v>0</v>
      </c>
      <c r="D40" s="14"/>
      <c r="E40" s="14" t="s">
        <v>12</v>
      </c>
      <c r="F40" s="14" t="s">
        <v>12</v>
      </c>
      <c r="G40" s="14" t="s">
        <v>12</v>
      </c>
      <c r="H40" s="14" t="s">
        <v>12</v>
      </c>
      <c r="I40" s="14">
        <f t="shared" si="3"/>
        <v>0</v>
      </c>
      <c r="J40" s="14" t="e">
        <f t="shared" si="1"/>
        <v>#DIV/0!</v>
      </c>
    </row>
    <row r="41" spans="1:10" x14ac:dyDescent="0.25">
      <c r="A41" s="13">
        <v>185</v>
      </c>
      <c r="B41" s="17" t="s">
        <v>51</v>
      </c>
      <c r="C41" s="14">
        <v>16000</v>
      </c>
      <c r="D41" s="14"/>
      <c r="E41" s="14">
        <v>0</v>
      </c>
      <c r="F41" s="14">
        <v>0</v>
      </c>
      <c r="G41" s="14">
        <v>0</v>
      </c>
      <c r="H41" s="14">
        <v>0</v>
      </c>
      <c r="I41" s="14">
        <f t="shared" si="3"/>
        <v>0</v>
      </c>
      <c r="J41" s="14">
        <f t="shared" si="1"/>
        <v>0</v>
      </c>
    </row>
    <row r="42" spans="1:10" ht="25.5" x14ac:dyDescent="0.25">
      <c r="A42" s="16">
        <v>186</v>
      </c>
      <c r="B42" s="17" t="s">
        <v>52</v>
      </c>
      <c r="C42" s="14">
        <v>0</v>
      </c>
      <c r="D42" s="14"/>
      <c r="E42" s="14" t="s">
        <v>12</v>
      </c>
      <c r="F42" s="14" t="s">
        <v>12</v>
      </c>
      <c r="G42" s="14" t="s">
        <v>12</v>
      </c>
      <c r="H42" s="14" t="s">
        <v>12</v>
      </c>
      <c r="I42" s="14">
        <f t="shared" si="3"/>
        <v>0</v>
      </c>
      <c r="J42" s="14" t="e">
        <f t="shared" si="1"/>
        <v>#DIV/0!</v>
      </c>
    </row>
    <row r="43" spans="1:10" x14ac:dyDescent="0.25">
      <c r="A43" s="16">
        <v>189</v>
      </c>
      <c r="B43" s="17" t="s">
        <v>53</v>
      </c>
      <c r="C43" s="14">
        <v>0</v>
      </c>
      <c r="D43" s="14"/>
      <c r="E43" s="14" t="s">
        <v>12</v>
      </c>
      <c r="F43" s="14" t="s">
        <v>12</v>
      </c>
      <c r="G43" s="14" t="s">
        <v>12</v>
      </c>
      <c r="H43" s="14" t="s">
        <v>12</v>
      </c>
      <c r="I43" s="14">
        <f t="shared" si="3"/>
        <v>0</v>
      </c>
      <c r="J43" s="14" t="e">
        <f t="shared" si="1"/>
        <v>#DIV/0!</v>
      </c>
    </row>
    <row r="44" spans="1:10" x14ac:dyDescent="0.25">
      <c r="A44" s="16">
        <v>191</v>
      </c>
      <c r="B44" s="17" t="s">
        <v>54</v>
      </c>
      <c r="C44" s="14">
        <v>129055</v>
      </c>
      <c r="D44" s="14"/>
      <c r="E44" s="14" t="s">
        <v>12</v>
      </c>
      <c r="F44" s="14" t="s">
        <v>12</v>
      </c>
      <c r="G44" s="14" t="s">
        <v>12</v>
      </c>
      <c r="H44" s="14" t="s">
        <v>12</v>
      </c>
      <c r="I44" s="14">
        <f t="shared" si="3"/>
        <v>0</v>
      </c>
      <c r="J44" s="14">
        <f t="shared" si="1"/>
        <v>0</v>
      </c>
    </row>
    <row r="45" spans="1:10" x14ac:dyDescent="0.25">
      <c r="A45" s="16">
        <v>195</v>
      </c>
      <c r="B45" s="17" t="s">
        <v>55</v>
      </c>
      <c r="C45" s="14">
        <v>7300</v>
      </c>
      <c r="D45" s="14"/>
      <c r="E45" s="14">
        <v>0</v>
      </c>
      <c r="F45" s="14">
        <v>0</v>
      </c>
      <c r="G45" s="14">
        <v>1122</v>
      </c>
      <c r="H45" s="14">
        <v>417.48</v>
      </c>
      <c r="I45" s="14">
        <f t="shared" si="3"/>
        <v>1539.48</v>
      </c>
      <c r="J45" s="14">
        <f t="shared" si="1"/>
        <v>0.21088767123287672</v>
      </c>
    </row>
    <row r="46" spans="1:10" x14ac:dyDescent="0.25">
      <c r="A46" s="16">
        <v>196</v>
      </c>
      <c r="B46" s="17" t="s">
        <v>56</v>
      </c>
      <c r="C46" s="14">
        <v>10000</v>
      </c>
      <c r="D46" s="14"/>
      <c r="E46" s="14">
        <v>0</v>
      </c>
      <c r="F46" s="14">
        <v>0</v>
      </c>
      <c r="G46" s="14">
        <v>0</v>
      </c>
      <c r="H46" s="14">
        <v>0</v>
      </c>
      <c r="I46" s="14">
        <f t="shared" si="3"/>
        <v>0</v>
      </c>
      <c r="J46" s="14">
        <f t="shared" si="1"/>
        <v>0</v>
      </c>
    </row>
    <row r="47" spans="1:10" x14ac:dyDescent="0.25">
      <c r="A47" s="16">
        <v>197</v>
      </c>
      <c r="B47" s="17" t="s">
        <v>57</v>
      </c>
      <c r="C47" s="14">
        <f>2000+109600</f>
        <v>111600</v>
      </c>
      <c r="D47" s="14"/>
      <c r="E47" s="14">
        <v>0</v>
      </c>
      <c r="F47" s="14">
        <v>9300</v>
      </c>
      <c r="G47" s="14">
        <v>18600</v>
      </c>
      <c r="H47" s="14">
        <v>9300</v>
      </c>
      <c r="I47" s="14">
        <f t="shared" si="3"/>
        <v>37200</v>
      </c>
      <c r="J47" s="14">
        <f t="shared" si="1"/>
        <v>0.33333333333333331</v>
      </c>
    </row>
    <row r="48" spans="1:10" x14ac:dyDescent="0.25">
      <c r="A48" s="16">
        <v>199</v>
      </c>
      <c r="B48" s="17" t="s">
        <v>58</v>
      </c>
      <c r="C48" s="14">
        <v>6000</v>
      </c>
      <c r="D48" s="14"/>
      <c r="E48" s="14" t="s">
        <v>12</v>
      </c>
      <c r="F48" s="14" t="s">
        <v>12</v>
      </c>
      <c r="G48" s="14">
        <v>650</v>
      </c>
      <c r="H48" s="14" t="s">
        <v>12</v>
      </c>
      <c r="I48" s="14">
        <f t="shared" si="3"/>
        <v>650</v>
      </c>
      <c r="J48" s="14">
        <f t="shared" si="1"/>
        <v>0.10833333333333334</v>
      </c>
    </row>
    <row r="49" spans="1:10" s="10" customFormat="1" x14ac:dyDescent="0.25">
      <c r="A49" s="21" t="s">
        <v>59</v>
      </c>
      <c r="B49" s="22"/>
      <c r="C49" s="9">
        <f>SUM(C18:C48)</f>
        <v>1909659</v>
      </c>
      <c r="D49" s="9"/>
      <c r="E49" s="9">
        <f>SUM(E18:E48)</f>
        <v>12040.11</v>
      </c>
      <c r="F49" s="9">
        <f t="shared" ref="F49:H49" si="4">SUM(F18:F48)</f>
        <v>89135.58</v>
      </c>
      <c r="G49" s="9">
        <f t="shared" si="4"/>
        <v>175990.97</v>
      </c>
      <c r="H49" s="9">
        <f t="shared" si="4"/>
        <v>85466.7</v>
      </c>
      <c r="I49" s="9">
        <f>SUM(I18:I48)</f>
        <v>362633.36</v>
      </c>
      <c r="J49" s="20">
        <f t="shared" si="1"/>
        <v>0.18989430050077002</v>
      </c>
    </row>
    <row r="50" spans="1:10" x14ac:dyDescent="0.25">
      <c r="A50" s="16">
        <v>211</v>
      </c>
      <c r="B50" s="17" t="s">
        <v>60</v>
      </c>
      <c r="C50" s="14">
        <v>61085</v>
      </c>
      <c r="D50" s="14"/>
      <c r="E50" s="14">
        <v>0</v>
      </c>
      <c r="F50" s="14">
        <v>932</v>
      </c>
      <c r="G50" s="14">
        <v>-52.5</v>
      </c>
      <c r="H50" s="14">
        <v>2653</v>
      </c>
      <c r="I50" s="14">
        <f>SUM(E50:H50)</f>
        <v>3532.5</v>
      </c>
      <c r="J50" s="14">
        <f t="shared" si="1"/>
        <v>5.7829254317753952E-2</v>
      </c>
    </row>
    <row r="51" spans="1:10" x14ac:dyDescent="0.25">
      <c r="A51" s="16">
        <v>214</v>
      </c>
      <c r="B51" s="17" t="s">
        <v>61</v>
      </c>
      <c r="C51" s="14">
        <v>600</v>
      </c>
      <c r="D51" s="14"/>
      <c r="E51" s="14">
        <v>0</v>
      </c>
      <c r="F51" s="14">
        <v>0</v>
      </c>
      <c r="G51" s="14">
        <v>0</v>
      </c>
      <c r="H51" s="14">
        <v>0</v>
      </c>
      <c r="I51" s="14">
        <f t="shared" ref="I51:I81" si="5">SUM(E51:H51)</f>
        <v>0</v>
      </c>
      <c r="J51" s="14">
        <f t="shared" si="1"/>
        <v>0</v>
      </c>
    </row>
    <row r="52" spans="1:10" x14ac:dyDescent="0.25">
      <c r="A52" s="16">
        <v>232</v>
      </c>
      <c r="B52" s="17" t="s">
        <v>62</v>
      </c>
      <c r="C52" s="14">
        <v>4880</v>
      </c>
      <c r="D52" s="14"/>
      <c r="E52" s="14">
        <v>0</v>
      </c>
      <c r="F52" s="14">
        <v>0</v>
      </c>
      <c r="G52" s="14">
        <v>59.27</v>
      </c>
      <c r="H52" s="14">
        <v>0</v>
      </c>
      <c r="I52" s="14">
        <f t="shared" si="5"/>
        <v>59.27</v>
      </c>
      <c r="J52" s="14">
        <f t="shared" si="1"/>
        <v>1.214549180327869E-2</v>
      </c>
    </row>
    <row r="53" spans="1:10" x14ac:dyDescent="0.25">
      <c r="A53" s="16">
        <v>233</v>
      </c>
      <c r="B53" s="17" t="s">
        <v>63</v>
      </c>
      <c r="C53" s="14">
        <v>26820</v>
      </c>
      <c r="D53" s="14"/>
      <c r="E53" s="14">
        <v>0</v>
      </c>
      <c r="F53" s="14">
        <v>0</v>
      </c>
      <c r="G53" s="14">
        <v>0</v>
      </c>
      <c r="H53" s="14">
        <v>350</v>
      </c>
      <c r="I53" s="14">
        <f t="shared" si="5"/>
        <v>350</v>
      </c>
      <c r="J53" s="14">
        <f t="shared" si="1"/>
        <v>1.3049962714392245E-2</v>
      </c>
    </row>
    <row r="54" spans="1:10" x14ac:dyDescent="0.25">
      <c r="A54" s="16">
        <v>239</v>
      </c>
      <c r="B54" s="17" t="s">
        <v>64</v>
      </c>
      <c r="C54" s="14">
        <v>2660</v>
      </c>
      <c r="D54" s="14"/>
      <c r="E54" s="14">
        <v>0</v>
      </c>
      <c r="F54" s="14">
        <v>0</v>
      </c>
      <c r="G54" s="14">
        <v>0</v>
      </c>
      <c r="H54" s="14">
        <v>0</v>
      </c>
      <c r="I54" s="14">
        <f t="shared" si="5"/>
        <v>0</v>
      </c>
      <c r="J54" s="14">
        <f t="shared" si="1"/>
        <v>0</v>
      </c>
    </row>
    <row r="55" spans="1:10" x14ac:dyDescent="0.25">
      <c r="A55" s="16">
        <v>241</v>
      </c>
      <c r="B55" s="17" t="s">
        <v>65</v>
      </c>
      <c r="C55" s="14">
        <v>21636</v>
      </c>
      <c r="D55" s="14"/>
      <c r="E55" s="14" t="s">
        <v>12</v>
      </c>
      <c r="F55" s="14" t="s">
        <v>12</v>
      </c>
      <c r="G55" s="14" t="s">
        <v>12</v>
      </c>
      <c r="H55" s="14" t="s">
        <v>12</v>
      </c>
      <c r="I55" s="14">
        <f t="shared" si="5"/>
        <v>0</v>
      </c>
      <c r="J55" s="14">
        <f t="shared" si="1"/>
        <v>0</v>
      </c>
    </row>
    <row r="56" spans="1:10" ht="25.5" x14ac:dyDescent="0.25">
      <c r="A56" s="16">
        <v>242</v>
      </c>
      <c r="B56" s="17" t="s">
        <v>66</v>
      </c>
      <c r="C56" s="14">
        <v>3203</v>
      </c>
      <c r="D56" s="14"/>
      <c r="E56" s="14">
        <v>0</v>
      </c>
      <c r="F56" s="14">
        <v>0</v>
      </c>
      <c r="G56" s="14">
        <v>0</v>
      </c>
      <c r="H56" s="14">
        <v>0</v>
      </c>
      <c r="I56" s="14">
        <f t="shared" si="5"/>
        <v>0</v>
      </c>
      <c r="J56" s="14">
        <f t="shared" si="1"/>
        <v>0</v>
      </c>
    </row>
    <row r="57" spans="1:10" x14ac:dyDescent="0.25">
      <c r="A57" s="16">
        <v>243</v>
      </c>
      <c r="B57" s="17" t="s">
        <v>67</v>
      </c>
      <c r="C57" s="14">
        <v>29191</v>
      </c>
      <c r="D57" s="14"/>
      <c r="E57" s="14" t="s">
        <v>12</v>
      </c>
      <c r="F57" s="14" t="s">
        <v>12</v>
      </c>
      <c r="G57" s="14">
        <v>7711.2</v>
      </c>
      <c r="H57" s="14">
        <v>144.6</v>
      </c>
      <c r="I57" s="14">
        <f t="shared" si="5"/>
        <v>7855.8</v>
      </c>
      <c r="J57" s="14">
        <f t="shared" si="1"/>
        <v>0.26911719365557879</v>
      </c>
    </row>
    <row r="58" spans="1:10" x14ac:dyDescent="0.25">
      <c r="A58" s="16">
        <v>244</v>
      </c>
      <c r="B58" s="17" t="s">
        <v>68</v>
      </c>
      <c r="C58" s="14">
        <v>12089</v>
      </c>
      <c r="D58" s="14"/>
      <c r="E58" s="14">
        <v>0</v>
      </c>
      <c r="F58" s="14">
        <v>0</v>
      </c>
      <c r="G58" s="14">
        <v>0</v>
      </c>
      <c r="H58" s="14">
        <v>0</v>
      </c>
      <c r="I58" s="14">
        <f t="shared" si="5"/>
        <v>0</v>
      </c>
      <c r="J58" s="14">
        <f t="shared" si="1"/>
        <v>0</v>
      </c>
    </row>
    <row r="59" spans="1:10" x14ac:dyDescent="0.25">
      <c r="A59" s="13">
        <v>245</v>
      </c>
      <c r="B59" s="17" t="s">
        <v>69</v>
      </c>
      <c r="C59" s="14">
        <v>5030</v>
      </c>
      <c r="D59" s="14"/>
      <c r="E59" s="14">
        <v>0</v>
      </c>
      <c r="F59" s="14">
        <v>0</v>
      </c>
      <c r="G59" s="14">
        <v>300</v>
      </c>
      <c r="H59" s="14">
        <v>0</v>
      </c>
      <c r="I59" s="14">
        <f t="shared" si="5"/>
        <v>300</v>
      </c>
      <c r="J59" s="14">
        <f t="shared" si="1"/>
        <v>5.9642147117296221E-2</v>
      </c>
    </row>
    <row r="60" spans="1:10" x14ac:dyDescent="0.25">
      <c r="A60" s="13">
        <v>247</v>
      </c>
      <c r="B60" s="17" t="s">
        <v>70</v>
      </c>
      <c r="C60" s="14">
        <v>225</v>
      </c>
      <c r="D60" s="14"/>
      <c r="E60" s="14">
        <v>0</v>
      </c>
      <c r="F60" s="14">
        <v>147</v>
      </c>
      <c r="G60" s="14">
        <v>0</v>
      </c>
      <c r="H60" s="14">
        <v>0</v>
      </c>
      <c r="I60" s="14">
        <f t="shared" si="5"/>
        <v>147</v>
      </c>
      <c r="J60" s="14">
        <f t="shared" si="1"/>
        <v>0.65333333333333332</v>
      </c>
    </row>
    <row r="61" spans="1:10" x14ac:dyDescent="0.25">
      <c r="A61" s="13">
        <v>253</v>
      </c>
      <c r="B61" s="17" t="s">
        <v>71</v>
      </c>
      <c r="C61" s="14">
        <v>83200</v>
      </c>
      <c r="D61" s="14"/>
      <c r="E61" s="14">
        <v>0</v>
      </c>
      <c r="F61" s="14">
        <v>0</v>
      </c>
      <c r="G61" s="14">
        <v>0</v>
      </c>
      <c r="H61" s="14">
        <v>0</v>
      </c>
      <c r="I61" s="14">
        <f t="shared" si="5"/>
        <v>0</v>
      </c>
      <c r="J61" s="14">
        <f t="shared" si="1"/>
        <v>0</v>
      </c>
    </row>
    <row r="62" spans="1:10" x14ac:dyDescent="0.25">
      <c r="A62" s="13">
        <v>254</v>
      </c>
      <c r="B62" s="17" t="s">
        <v>72</v>
      </c>
      <c r="C62" s="14">
        <v>1228</v>
      </c>
      <c r="D62" s="14"/>
      <c r="E62" s="14">
        <v>0</v>
      </c>
      <c r="F62" s="14">
        <v>0</v>
      </c>
      <c r="G62" s="14">
        <v>0</v>
      </c>
      <c r="H62" s="14">
        <v>0</v>
      </c>
      <c r="I62" s="14">
        <f t="shared" si="5"/>
        <v>0</v>
      </c>
      <c r="J62" s="14">
        <f t="shared" si="1"/>
        <v>0</v>
      </c>
    </row>
    <row r="63" spans="1:10" x14ac:dyDescent="0.25">
      <c r="A63" s="13">
        <v>261</v>
      </c>
      <c r="B63" s="17" t="s">
        <v>73</v>
      </c>
      <c r="C63" s="14">
        <v>10493</v>
      </c>
      <c r="D63" s="14"/>
      <c r="E63" s="14">
        <v>0</v>
      </c>
      <c r="F63" s="14">
        <v>0</v>
      </c>
      <c r="G63" s="14">
        <v>218.62</v>
      </c>
      <c r="H63" s="14">
        <v>850.5</v>
      </c>
      <c r="I63" s="14">
        <f t="shared" si="5"/>
        <v>1069.1199999999999</v>
      </c>
      <c r="J63" s="14">
        <f t="shared" si="1"/>
        <v>0.10188887829981892</v>
      </c>
    </row>
    <row r="64" spans="1:10" x14ac:dyDescent="0.25">
      <c r="A64" s="13">
        <v>262</v>
      </c>
      <c r="B64" s="17" t="s">
        <v>74</v>
      </c>
      <c r="C64" s="14">
        <v>52856</v>
      </c>
      <c r="D64" s="14"/>
      <c r="E64" s="14" t="s">
        <v>12</v>
      </c>
      <c r="F64" s="14" t="s">
        <v>12</v>
      </c>
      <c r="G64" s="14">
        <v>3628.98</v>
      </c>
      <c r="H64" s="14">
        <v>40000</v>
      </c>
      <c r="I64" s="14">
        <f t="shared" si="5"/>
        <v>43628.98</v>
      </c>
      <c r="J64" s="14">
        <f t="shared" si="1"/>
        <v>0.82543098229150902</v>
      </c>
    </row>
    <row r="65" spans="1:10" ht="28.5" customHeight="1" x14ac:dyDescent="0.25">
      <c r="A65" s="13">
        <v>266</v>
      </c>
      <c r="B65" s="17" t="s">
        <v>75</v>
      </c>
      <c r="C65" s="14">
        <v>2550</v>
      </c>
      <c r="D65" s="14"/>
      <c r="E65" s="14">
        <v>0</v>
      </c>
      <c r="F65" s="14">
        <v>0</v>
      </c>
      <c r="G65" s="14">
        <v>0</v>
      </c>
      <c r="H65" s="14">
        <v>0</v>
      </c>
      <c r="I65" s="14">
        <f t="shared" si="5"/>
        <v>0</v>
      </c>
      <c r="J65" s="14">
        <f t="shared" si="1"/>
        <v>0</v>
      </c>
    </row>
    <row r="66" spans="1:10" x14ac:dyDescent="0.25">
      <c r="A66" s="13">
        <v>267</v>
      </c>
      <c r="B66" s="17" t="s">
        <v>76</v>
      </c>
      <c r="C66" s="14">
        <v>37730</v>
      </c>
      <c r="D66" s="14"/>
      <c r="E66" s="14">
        <v>0</v>
      </c>
      <c r="F66" s="14">
        <v>0</v>
      </c>
      <c r="G66" s="14">
        <v>496</v>
      </c>
      <c r="H66" s="14">
        <v>7225</v>
      </c>
      <c r="I66" s="14">
        <f t="shared" si="5"/>
        <v>7721</v>
      </c>
      <c r="J66" s="14">
        <f t="shared" si="1"/>
        <v>0.20463821892393322</v>
      </c>
    </row>
    <row r="67" spans="1:10" ht="25.5" x14ac:dyDescent="0.25">
      <c r="A67" s="13">
        <v>268</v>
      </c>
      <c r="B67" s="17" t="s">
        <v>77</v>
      </c>
      <c r="C67" s="14">
        <v>12130</v>
      </c>
      <c r="D67" s="14"/>
      <c r="E67" s="14">
        <v>0</v>
      </c>
      <c r="F67" s="14">
        <v>0</v>
      </c>
      <c r="G67" s="14">
        <v>16.22</v>
      </c>
      <c r="H67" s="14">
        <v>1664.7</v>
      </c>
      <c r="I67" s="14">
        <f t="shared" si="5"/>
        <v>1680.92</v>
      </c>
      <c r="J67" s="14">
        <f t="shared" si="1"/>
        <v>0.13857543281121187</v>
      </c>
    </row>
    <row r="68" spans="1:10" x14ac:dyDescent="0.25">
      <c r="A68" s="13">
        <v>269</v>
      </c>
      <c r="B68" s="17" t="s">
        <v>78</v>
      </c>
      <c r="C68" s="14">
        <v>1992</v>
      </c>
      <c r="D68" s="14"/>
      <c r="E68" s="14">
        <v>0</v>
      </c>
      <c r="F68" s="14">
        <v>0</v>
      </c>
      <c r="G68" s="14">
        <v>4053.51</v>
      </c>
      <c r="H68" s="14">
        <v>0</v>
      </c>
      <c r="I68" s="14">
        <f t="shared" si="5"/>
        <v>4053.51</v>
      </c>
      <c r="J68" s="14">
        <f t="shared" si="1"/>
        <v>2.0348945783132533</v>
      </c>
    </row>
    <row r="69" spans="1:10" x14ac:dyDescent="0.25">
      <c r="A69" s="13">
        <v>273</v>
      </c>
      <c r="B69" s="17" t="s">
        <v>79</v>
      </c>
      <c r="C69" s="14">
        <v>480</v>
      </c>
      <c r="D69" s="14"/>
      <c r="E69" s="14"/>
      <c r="F69" s="14"/>
      <c r="G69" s="14"/>
      <c r="H69" s="14"/>
      <c r="I69" s="14">
        <f t="shared" si="5"/>
        <v>0</v>
      </c>
      <c r="J69" s="14">
        <f t="shared" si="1"/>
        <v>0</v>
      </c>
    </row>
    <row r="70" spans="1:10" x14ac:dyDescent="0.25">
      <c r="A70" s="13">
        <v>283</v>
      </c>
      <c r="B70" s="17" t="s">
        <v>80</v>
      </c>
      <c r="C70" s="14">
        <v>1566</v>
      </c>
      <c r="D70" s="14"/>
      <c r="E70" s="14">
        <v>0</v>
      </c>
      <c r="F70" s="14">
        <v>0</v>
      </c>
      <c r="G70" s="14">
        <v>100.2</v>
      </c>
      <c r="H70" s="14">
        <v>0</v>
      </c>
      <c r="I70" s="14">
        <f t="shared" si="5"/>
        <v>100.2</v>
      </c>
      <c r="J70" s="14">
        <f t="shared" si="1"/>
        <v>6.3984674329501917E-2</v>
      </c>
    </row>
    <row r="71" spans="1:10" x14ac:dyDescent="0.25">
      <c r="A71" s="13">
        <v>284</v>
      </c>
      <c r="B71" s="17" t="s">
        <v>81</v>
      </c>
      <c r="C71" s="14">
        <v>3200</v>
      </c>
      <c r="D71" s="14"/>
      <c r="E71" s="14"/>
      <c r="F71" s="14"/>
      <c r="G71" s="14"/>
      <c r="H71" s="14"/>
      <c r="I71" s="14">
        <f t="shared" si="5"/>
        <v>0</v>
      </c>
      <c r="J71" s="14">
        <f t="shared" si="1"/>
        <v>0</v>
      </c>
    </row>
    <row r="72" spans="1:10" x14ac:dyDescent="0.25">
      <c r="A72" s="13">
        <v>286</v>
      </c>
      <c r="B72" s="17" t="s">
        <v>82</v>
      </c>
      <c r="C72" s="14">
        <v>7840</v>
      </c>
      <c r="D72" s="14"/>
      <c r="E72" s="14">
        <v>0</v>
      </c>
      <c r="F72" s="14">
        <v>0</v>
      </c>
      <c r="G72" s="14">
        <v>0</v>
      </c>
      <c r="H72" s="14">
        <v>0</v>
      </c>
      <c r="I72" s="14">
        <f t="shared" si="5"/>
        <v>0</v>
      </c>
      <c r="J72" s="14">
        <f t="shared" si="1"/>
        <v>0</v>
      </c>
    </row>
    <row r="73" spans="1:10" x14ac:dyDescent="0.25">
      <c r="A73" s="13">
        <v>289</v>
      </c>
      <c r="B73" s="17" t="s">
        <v>83</v>
      </c>
      <c r="C73" s="14">
        <v>3025</v>
      </c>
      <c r="D73" s="14"/>
      <c r="E73" s="14">
        <v>0</v>
      </c>
      <c r="F73" s="14">
        <v>0</v>
      </c>
      <c r="G73" s="14">
        <v>300</v>
      </c>
      <c r="H73" s="14">
        <v>0</v>
      </c>
      <c r="I73" s="14">
        <f t="shared" si="5"/>
        <v>300</v>
      </c>
      <c r="J73" s="14">
        <f t="shared" si="1"/>
        <v>9.9173553719008267E-2</v>
      </c>
    </row>
    <row r="74" spans="1:10" x14ac:dyDescent="0.25">
      <c r="A74" s="13">
        <v>291</v>
      </c>
      <c r="B74" s="17" t="s">
        <v>84</v>
      </c>
      <c r="C74" s="14">
        <v>17068</v>
      </c>
      <c r="D74" s="14"/>
      <c r="E74" s="14">
        <v>0</v>
      </c>
      <c r="F74" s="14">
        <v>0</v>
      </c>
      <c r="G74" s="14">
        <v>17.149999999999999</v>
      </c>
      <c r="H74" s="14">
        <v>145</v>
      </c>
      <c r="I74" s="14">
        <f t="shared" si="5"/>
        <v>162.15</v>
      </c>
      <c r="J74" s="14">
        <f t="shared" si="1"/>
        <v>9.5002343566908832E-3</v>
      </c>
    </row>
    <row r="75" spans="1:10" ht="25.5" x14ac:dyDescent="0.25">
      <c r="A75" s="16">
        <v>292</v>
      </c>
      <c r="B75" s="17" t="s">
        <v>85</v>
      </c>
      <c r="C75" s="14">
        <v>12259</v>
      </c>
      <c r="D75" s="14"/>
      <c r="E75" s="14">
        <v>0</v>
      </c>
      <c r="F75" s="14">
        <v>0</v>
      </c>
      <c r="G75" s="14">
        <v>1007</v>
      </c>
      <c r="H75" s="14">
        <v>8226.2999999999993</v>
      </c>
      <c r="I75" s="14">
        <f t="shared" si="5"/>
        <v>9233.2999999999993</v>
      </c>
      <c r="J75" s="14">
        <f t="shared" ref="J75:J93" si="6">I75/C75</f>
        <v>0.75318541479729173</v>
      </c>
    </row>
    <row r="76" spans="1:10" x14ac:dyDescent="0.25">
      <c r="A76" s="16">
        <v>293</v>
      </c>
      <c r="B76" s="17" t="s">
        <v>86</v>
      </c>
      <c r="C76" s="14">
        <v>216</v>
      </c>
      <c r="D76" s="14"/>
      <c r="E76" s="14">
        <v>0</v>
      </c>
      <c r="F76" s="14">
        <v>0</v>
      </c>
      <c r="G76" s="14">
        <v>0</v>
      </c>
      <c r="H76" s="14">
        <v>0</v>
      </c>
      <c r="I76" s="14">
        <f t="shared" si="5"/>
        <v>0</v>
      </c>
      <c r="J76" s="14">
        <f t="shared" si="6"/>
        <v>0</v>
      </c>
    </row>
    <row r="77" spans="1:10" ht="38.25" x14ac:dyDescent="0.25">
      <c r="A77" s="16">
        <v>295</v>
      </c>
      <c r="B77" s="17" t="s">
        <v>87</v>
      </c>
      <c r="C77" s="14">
        <v>1619</v>
      </c>
      <c r="D77" s="14"/>
      <c r="E77" s="14">
        <v>0</v>
      </c>
      <c r="F77" s="14">
        <v>0</v>
      </c>
      <c r="G77" s="14">
        <v>0</v>
      </c>
      <c r="H77" s="14">
        <v>0</v>
      </c>
      <c r="I77" s="14">
        <f t="shared" si="5"/>
        <v>0</v>
      </c>
      <c r="J77" s="14">
        <f t="shared" si="6"/>
        <v>0</v>
      </c>
    </row>
    <row r="78" spans="1:10" x14ac:dyDescent="0.25">
      <c r="A78" s="16">
        <v>296</v>
      </c>
      <c r="B78" s="17" t="s">
        <v>88</v>
      </c>
      <c r="C78" s="14">
        <v>5186</v>
      </c>
      <c r="D78" s="14"/>
      <c r="E78" s="14">
        <v>0</v>
      </c>
      <c r="F78" s="14">
        <v>0</v>
      </c>
      <c r="G78" s="14">
        <v>0</v>
      </c>
      <c r="H78" s="14">
        <v>0</v>
      </c>
      <c r="I78" s="14">
        <f t="shared" si="5"/>
        <v>0</v>
      </c>
      <c r="J78" s="14">
        <f t="shared" si="6"/>
        <v>0</v>
      </c>
    </row>
    <row r="79" spans="1:10" ht="38.25" x14ac:dyDescent="0.25">
      <c r="A79" s="16">
        <v>297</v>
      </c>
      <c r="B79" s="17" t="s">
        <v>89</v>
      </c>
      <c r="C79" s="14">
        <v>6399</v>
      </c>
      <c r="D79" s="14"/>
      <c r="E79" s="14">
        <v>0</v>
      </c>
      <c r="F79" s="14">
        <v>0</v>
      </c>
      <c r="G79" s="14">
        <v>100</v>
      </c>
      <c r="H79" s="14">
        <v>85.49</v>
      </c>
      <c r="I79" s="14">
        <f t="shared" si="5"/>
        <v>185.49</v>
      </c>
      <c r="J79" s="14">
        <f t="shared" si="6"/>
        <v>2.8987341772151901E-2</v>
      </c>
    </row>
    <row r="80" spans="1:10" x14ac:dyDescent="0.25">
      <c r="A80" s="13">
        <v>298</v>
      </c>
      <c r="B80" s="17" t="s">
        <v>90</v>
      </c>
      <c r="C80" s="14">
        <v>82177</v>
      </c>
      <c r="D80" s="14"/>
      <c r="E80" s="14" t="s">
        <v>12</v>
      </c>
      <c r="F80" s="14" t="s">
        <v>12</v>
      </c>
      <c r="G80" s="14">
        <v>10260.870000000001</v>
      </c>
      <c r="H80" s="14">
        <v>18600</v>
      </c>
      <c r="I80" s="14">
        <f t="shared" si="5"/>
        <v>28860.870000000003</v>
      </c>
      <c r="J80" s="14">
        <f t="shared" si="6"/>
        <v>0.35120374313980801</v>
      </c>
    </row>
    <row r="81" spans="1:10" x14ac:dyDescent="0.25">
      <c r="A81" s="16">
        <v>299</v>
      </c>
      <c r="B81" s="17" t="s">
        <v>91</v>
      </c>
      <c r="C81" s="14">
        <v>512</v>
      </c>
      <c r="D81" s="14"/>
      <c r="E81" s="14">
        <v>0</v>
      </c>
      <c r="F81" s="14">
        <v>0</v>
      </c>
      <c r="G81" s="14">
        <v>18.93</v>
      </c>
      <c r="H81" s="14">
        <v>449</v>
      </c>
      <c r="I81" s="14">
        <f t="shared" si="5"/>
        <v>467.93</v>
      </c>
      <c r="J81" s="14">
        <f t="shared" si="6"/>
        <v>0.91392578125000001</v>
      </c>
    </row>
    <row r="82" spans="1:10" s="10" customFormat="1" x14ac:dyDescent="0.25">
      <c r="A82" s="21" t="s">
        <v>92</v>
      </c>
      <c r="B82" s="22"/>
      <c r="C82" s="9">
        <f>SUM(C50:C81)</f>
        <v>511145</v>
      </c>
      <c r="D82" s="9"/>
      <c r="E82" s="9">
        <f t="shared" ref="E82:H82" si="7">SUM(E50:E81)</f>
        <v>0</v>
      </c>
      <c r="F82" s="9">
        <f t="shared" si="7"/>
        <v>1079</v>
      </c>
      <c r="G82" s="9">
        <f t="shared" si="7"/>
        <v>28235.450000000004</v>
      </c>
      <c r="H82" s="9">
        <f t="shared" si="7"/>
        <v>80393.59</v>
      </c>
      <c r="I82" s="9">
        <f>SUM(I50:I81)</f>
        <v>109708.03999999998</v>
      </c>
      <c r="J82" s="20">
        <f t="shared" si="6"/>
        <v>0.21463193418697235</v>
      </c>
    </row>
    <row r="83" spans="1:10" x14ac:dyDescent="0.25">
      <c r="A83" s="16">
        <v>322</v>
      </c>
      <c r="B83" s="17" t="s">
        <v>93</v>
      </c>
      <c r="C83" s="14">
        <v>39400</v>
      </c>
      <c r="D83" s="14"/>
      <c r="E83" s="14">
        <v>0</v>
      </c>
      <c r="F83" s="14">
        <v>0</v>
      </c>
      <c r="G83" s="14">
        <v>0</v>
      </c>
      <c r="H83" s="14">
        <v>0</v>
      </c>
      <c r="I83" s="14">
        <f>SUM(E83:H83)</f>
        <v>0</v>
      </c>
      <c r="J83" s="14">
        <f t="shared" si="6"/>
        <v>0</v>
      </c>
    </row>
    <row r="84" spans="1:10" x14ac:dyDescent="0.25">
      <c r="A84" s="16">
        <v>325</v>
      </c>
      <c r="B84" s="17" t="s">
        <v>94</v>
      </c>
      <c r="C84" s="14">
        <v>400000</v>
      </c>
      <c r="D84" s="14"/>
      <c r="E84" s="14">
        <v>0</v>
      </c>
      <c r="F84" s="14">
        <v>0</v>
      </c>
      <c r="G84" s="14">
        <v>0</v>
      </c>
      <c r="H84" s="14">
        <v>0</v>
      </c>
      <c r="I84" s="14">
        <f t="shared" ref="I84:I87" si="8">SUM(E84:H84)</f>
        <v>0</v>
      </c>
      <c r="J84" s="14">
        <f t="shared" si="6"/>
        <v>0</v>
      </c>
    </row>
    <row r="85" spans="1:10" x14ac:dyDescent="0.25">
      <c r="A85" s="16">
        <v>326</v>
      </c>
      <c r="B85" s="17" t="s">
        <v>95</v>
      </c>
      <c r="C85" s="14">
        <v>10500</v>
      </c>
      <c r="D85" s="14"/>
      <c r="E85" s="14">
        <v>0</v>
      </c>
      <c r="F85" s="14">
        <v>0</v>
      </c>
      <c r="G85" s="14">
        <v>0</v>
      </c>
      <c r="H85" s="14">
        <v>0</v>
      </c>
      <c r="I85" s="14">
        <f t="shared" si="8"/>
        <v>0</v>
      </c>
      <c r="J85" s="14">
        <f t="shared" si="6"/>
        <v>0</v>
      </c>
    </row>
    <row r="86" spans="1:10" x14ac:dyDescent="0.25">
      <c r="A86" s="16">
        <v>328</v>
      </c>
      <c r="B86" s="17" t="s">
        <v>96</v>
      </c>
      <c r="C86" s="14">
        <v>75975</v>
      </c>
      <c r="D86" s="14"/>
      <c r="E86" s="14">
        <v>0</v>
      </c>
      <c r="F86" s="14">
        <v>0</v>
      </c>
      <c r="G86" s="14">
        <v>0</v>
      </c>
      <c r="H86" s="14">
        <v>0</v>
      </c>
      <c r="I86" s="14">
        <f t="shared" si="8"/>
        <v>0</v>
      </c>
      <c r="J86" s="14">
        <f t="shared" si="6"/>
        <v>0</v>
      </c>
    </row>
    <row r="87" spans="1:10" x14ac:dyDescent="0.25">
      <c r="A87" s="16">
        <v>329</v>
      </c>
      <c r="B87" s="17" t="s">
        <v>97</v>
      </c>
      <c r="C87" s="14">
        <v>25302</v>
      </c>
      <c r="D87" s="14"/>
      <c r="E87" s="14">
        <v>0</v>
      </c>
      <c r="F87" s="14">
        <v>0</v>
      </c>
      <c r="G87" s="14">
        <v>0</v>
      </c>
      <c r="H87" s="14">
        <v>0</v>
      </c>
      <c r="I87" s="14">
        <f t="shared" si="8"/>
        <v>0</v>
      </c>
      <c r="J87" s="14">
        <f t="shared" si="6"/>
        <v>0</v>
      </c>
    </row>
    <row r="88" spans="1:10" s="10" customFormat="1" x14ac:dyDescent="0.25">
      <c r="A88" s="21" t="s">
        <v>98</v>
      </c>
      <c r="B88" s="22"/>
      <c r="C88" s="9">
        <f>SUM(C83:C87)</f>
        <v>551177</v>
      </c>
      <c r="D88" s="9"/>
      <c r="E88" s="9">
        <f t="shared" ref="E88:H88" si="9">SUM(E83:E87)</f>
        <v>0</v>
      </c>
      <c r="F88" s="9">
        <f t="shared" si="9"/>
        <v>0</v>
      </c>
      <c r="G88" s="9">
        <f t="shared" si="9"/>
        <v>0</v>
      </c>
      <c r="H88" s="9">
        <f t="shared" si="9"/>
        <v>0</v>
      </c>
      <c r="I88" s="9">
        <f>SUM(I83:I87)</f>
        <v>0</v>
      </c>
      <c r="J88" s="9">
        <f t="shared" si="6"/>
        <v>0</v>
      </c>
    </row>
    <row r="89" spans="1:10" x14ac:dyDescent="0.25">
      <c r="A89" s="16">
        <v>413</v>
      </c>
      <c r="B89" s="17" t="s">
        <v>99</v>
      </c>
      <c r="C89" s="14">
        <v>70000</v>
      </c>
      <c r="D89" s="14"/>
      <c r="E89" s="14" t="s">
        <v>12</v>
      </c>
      <c r="F89" s="14" t="s">
        <v>12</v>
      </c>
      <c r="G89" s="14" t="s">
        <v>12</v>
      </c>
      <c r="H89" s="14" t="s">
        <v>12</v>
      </c>
      <c r="I89" s="14">
        <f>SUM(E89:H89)</f>
        <v>0</v>
      </c>
      <c r="J89" s="14">
        <f t="shared" si="6"/>
        <v>0</v>
      </c>
    </row>
    <row r="90" spans="1:10" x14ac:dyDescent="0.25">
      <c r="A90" s="16">
        <v>415</v>
      </c>
      <c r="B90" s="17" t="s">
        <v>100</v>
      </c>
      <c r="C90" s="14">
        <v>35000</v>
      </c>
      <c r="D90" s="14"/>
      <c r="E90" s="14" t="s">
        <v>12</v>
      </c>
      <c r="F90" s="14" t="s">
        <v>12</v>
      </c>
      <c r="G90" s="14" t="s">
        <v>12</v>
      </c>
      <c r="H90" s="14" t="s">
        <v>12</v>
      </c>
      <c r="I90" s="14">
        <f>SUM(E90:H90)</f>
        <v>0</v>
      </c>
      <c r="J90" s="14">
        <f t="shared" si="6"/>
        <v>0</v>
      </c>
    </row>
    <row r="91" spans="1:10" s="10" customFormat="1" x14ac:dyDescent="0.25">
      <c r="A91" s="21" t="s">
        <v>101</v>
      </c>
      <c r="B91" s="22"/>
      <c r="C91" s="9">
        <f>SUM(C89:C90)</f>
        <v>105000</v>
      </c>
      <c r="D91" s="9"/>
      <c r="E91" s="9">
        <f t="shared" ref="E91:H91" si="10">SUM(E89:E90)</f>
        <v>0</v>
      </c>
      <c r="F91" s="9">
        <f t="shared" si="10"/>
        <v>0</v>
      </c>
      <c r="G91" s="9">
        <f t="shared" si="10"/>
        <v>0</v>
      </c>
      <c r="H91" s="9">
        <f t="shared" si="10"/>
        <v>0</v>
      </c>
      <c r="I91" s="9">
        <f>SUM(I89:I90)</f>
        <v>0</v>
      </c>
      <c r="J91" s="9">
        <f t="shared" si="6"/>
        <v>0</v>
      </c>
    </row>
    <row r="92" spans="1:10" x14ac:dyDescent="0.25">
      <c r="A92" s="16">
        <v>913</v>
      </c>
      <c r="B92" s="17" t="s">
        <v>102</v>
      </c>
      <c r="C92" s="14">
        <v>208000</v>
      </c>
      <c r="D92" s="14"/>
      <c r="E92" s="14">
        <v>0</v>
      </c>
      <c r="F92" s="14">
        <v>0</v>
      </c>
      <c r="G92" s="14">
        <v>0</v>
      </c>
      <c r="H92" s="14">
        <v>0</v>
      </c>
      <c r="I92" s="14">
        <f>SUM(E92:H92)</f>
        <v>0</v>
      </c>
      <c r="J92" s="14">
        <f t="shared" si="6"/>
        <v>0</v>
      </c>
    </row>
    <row r="93" spans="1:10" s="10" customFormat="1" x14ac:dyDescent="0.25">
      <c r="A93" s="21" t="s">
        <v>103</v>
      </c>
      <c r="B93" s="22"/>
      <c r="C93" s="9">
        <f>SUM(C92)</f>
        <v>208000</v>
      </c>
      <c r="D93" s="9"/>
      <c r="E93" s="9">
        <f t="shared" ref="E93:H93" si="11">SUM(E92)</f>
        <v>0</v>
      </c>
      <c r="F93" s="9">
        <f t="shared" si="11"/>
        <v>0</v>
      </c>
      <c r="G93" s="9">
        <f t="shared" si="11"/>
        <v>0</v>
      </c>
      <c r="H93" s="9">
        <f t="shared" si="11"/>
        <v>0</v>
      </c>
      <c r="I93" s="9">
        <f>SUM(I92)</f>
        <v>0</v>
      </c>
      <c r="J93" s="9">
        <f t="shared" si="6"/>
        <v>0</v>
      </c>
    </row>
    <row r="94" spans="1:10" s="10" customFormat="1" x14ac:dyDescent="0.25">
      <c r="A94" s="21" t="s">
        <v>104</v>
      </c>
      <c r="B94" s="22"/>
      <c r="C94" s="9">
        <f>C49+C82+C88+C91+C93+C17</f>
        <v>6551177</v>
      </c>
      <c r="D94" s="9"/>
      <c r="E94" s="9">
        <f t="shared" ref="E94:H94" si="12">E49+E82+E88+E91+E93+E17</f>
        <v>391700.39</v>
      </c>
      <c r="F94" s="9">
        <f t="shared" si="12"/>
        <v>114000.69</v>
      </c>
      <c r="G94" s="9">
        <f t="shared" si="12"/>
        <v>204226.42</v>
      </c>
      <c r="H94" s="9">
        <f t="shared" si="12"/>
        <v>1494129.29</v>
      </c>
      <c r="I94" s="9">
        <f>I17+I49+I82+I88+I91+I93</f>
        <v>2204056.79</v>
      </c>
      <c r="J94" s="20">
        <f>I94/C94</f>
        <v>0.33643676395859862</v>
      </c>
    </row>
    <row r="95" spans="1:10" ht="16.5" x14ac:dyDescent="0.3">
      <c r="A95" s="6"/>
      <c r="B95" s="6"/>
      <c r="C95" s="6"/>
      <c r="D95" s="6"/>
      <c r="E95" s="6"/>
      <c r="F95" s="6"/>
      <c r="G95" s="6"/>
      <c r="H95" s="6"/>
      <c r="I95" s="6"/>
      <c r="J95" s="7"/>
    </row>
    <row r="96" spans="1:10" ht="16.5" x14ac:dyDescent="0.3">
      <c r="A96" s="6"/>
      <c r="B96" s="6"/>
      <c r="C96" s="6"/>
      <c r="D96" s="6"/>
      <c r="E96" s="6"/>
      <c r="F96" s="6"/>
      <c r="G96" s="6"/>
      <c r="H96" s="6"/>
      <c r="I96" s="6"/>
      <c r="J96" s="7"/>
    </row>
    <row r="97" spans="1:10" ht="12.75" customHeight="1" x14ac:dyDescent="0.3">
      <c r="A97" s="6"/>
      <c r="B97" s="6"/>
      <c r="C97" s="11">
        <f>7189000-C94</f>
        <v>637823</v>
      </c>
      <c r="D97" s="11"/>
      <c r="E97" s="6"/>
      <c r="F97" s="6"/>
      <c r="G97" s="6"/>
      <c r="H97" s="6"/>
      <c r="I97" s="6"/>
      <c r="J97" s="7"/>
    </row>
  </sheetData>
  <mergeCells count="28">
    <mergeCell ref="F8:F9"/>
    <mergeCell ref="A4:H4"/>
    <mergeCell ref="A6:A7"/>
    <mergeCell ref="B6:B7"/>
    <mergeCell ref="C6:C7"/>
    <mergeCell ref="D6:D7"/>
    <mergeCell ref="E6:G6"/>
    <mergeCell ref="A8:A9"/>
    <mergeCell ref="B8:B9"/>
    <mergeCell ref="C8:C9"/>
    <mergeCell ref="D8:D9"/>
    <mergeCell ref="E8:E9"/>
    <mergeCell ref="A93:B93"/>
    <mergeCell ref="A94:B94"/>
    <mergeCell ref="I6:I7"/>
    <mergeCell ref="I8:I9"/>
    <mergeCell ref="A1:J1"/>
    <mergeCell ref="A2:J2"/>
    <mergeCell ref="A3:J3"/>
    <mergeCell ref="J8:J9"/>
    <mergeCell ref="A17:B17"/>
    <mergeCell ref="A49:B49"/>
    <mergeCell ref="A82:B82"/>
    <mergeCell ref="A88:B88"/>
    <mergeCell ref="A91:B91"/>
    <mergeCell ref="G8:G9"/>
    <mergeCell ref="H8:H9"/>
    <mergeCell ref="J6:J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14" scale="70" orientation="portrait" verticalDpi="0" r:id="rId1"/>
  <rowBreaks count="3" manualBreakCount="3">
    <brk id="49" max="13" man="1"/>
    <brk id="82" max="13" man="1"/>
    <brk id="94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Eje. analítica, marzo</vt:lpstr>
      <vt:lpstr>Cuenta corriente por rengló (2)</vt:lpstr>
      <vt:lpstr>'Cuenta corriente por rengló (2)'!Área_de_impresión</vt:lpstr>
      <vt:lpstr>'Cuenta corriente por rengló (2)'!Títulos_a_imprimir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Brandon Flores</dc:creator>
  <cp:lastModifiedBy>Brandon Flores</cp:lastModifiedBy>
  <cp:lastPrinted>2021-04-28T16:00:50Z</cp:lastPrinted>
  <dcterms:created xsi:type="dcterms:W3CDTF">2021-02-04T17:55:28Z</dcterms:created>
  <dcterms:modified xsi:type="dcterms:W3CDTF">2021-04-28T17:29:24Z</dcterms:modified>
</cp:coreProperties>
</file>